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7945" windowHeight="12375" tabRatio="685" firstSheet="1" activeTab="15"/>
  </bookViews>
  <sheets>
    <sheet name="封面" sheetId="33" r:id="rId1"/>
    <sheet name="目录" sheetId="34" r:id="rId2"/>
    <sheet name="一般全收" sheetId="30" r:id="rId3"/>
    <sheet name="一般全支" sheetId="31" r:id="rId4"/>
    <sheet name="一般本支" sheetId="20" r:id="rId5"/>
    <sheet name="一般本级基本政经" sheetId="32" r:id="rId6"/>
    <sheet name="一般转移" sheetId="22" r:id="rId7"/>
    <sheet name="政府一般债务" sheetId="35" r:id="rId8"/>
    <sheet name="基金全收" sheetId="23" r:id="rId9"/>
    <sheet name="基金全支" sheetId="24" r:id="rId10"/>
    <sheet name="基金全转移" sheetId="29" r:id="rId11"/>
    <sheet name="政府专项债务" sheetId="36" r:id="rId12"/>
    <sheet name="国有全收" sheetId="25" r:id="rId13"/>
    <sheet name="国有全支" sheetId="26" r:id="rId14"/>
    <sheet name="社保全收" sheetId="27" r:id="rId15"/>
    <sheet name="社保全支" sheetId="28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q">[1]国家!#REF!</definedName>
    <definedName name="\z">[2]中央!#REF!</definedName>
    <definedName name="__xlfn.COUNTIFS" hidden="1">#NAME?</definedName>
    <definedName name="__xlfn.SUMIFS" hidden="1">#NAME?</definedName>
    <definedName name="_xlnm._FilterDatabase" localSheetId="0" hidden="1">#REF!</definedName>
    <definedName name="_xlnm._FilterDatabase" localSheetId="12" hidden="1">#REF!</definedName>
    <definedName name="_xlnm._FilterDatabase" localSheetId="13" hidden="1">#REF!</definedName>
    <definedName name="_xlnm._FilterDatabase" localSheetId="10" hidden="1">#REF!</definedName>
    <definedName name="_xlnm._FilterDatabase" localSheetId="1" hidden="1">#REF!</definedName>
    <definedName name="_xlnm._FilterDatabase" localSheetId="5" hidden="1">一般本级基本政经!$A$3:$HZ$4</definedName>
    <definedName name="_xlnm._FilterDatabase" localSheetId="4" hidden="1">一般本支!$A$1:$F$7380</definedName>
    <definedName name="_xlnm._FilterDatabase" localSheetId="3" hidden="1">一般全支!$A$1:$F$6950</definedName>
    <definedName name="_xlnm._FilterDatabase" localSheetId="7" hidden="1">#REF!</definedName>
    <definedName name="_xlnm._FilterDatabase" localSheetId="11" hidden="1">#REF!</definedName>
    <definedName name="_xlnm._FilterDatabase" hidden="1">#REF!</definedName>
    <definedName name="_Order1" hidden="1">255</definedName>
    <definedName name="_Order2" hidden="1">255</definedName>
    <definedName name="a">#REF!</definedName>
    <definedName name="aa">#REF!</definedName>
    <definedName name="aaa">[2]中央!#REF!</definedName>
    <definedName name="aaaagfdsafsd">#N/A</definedName>
    <definedName name="ABC">#REF!</definedName>
    <definedName name="ABD">#REF!</definedName>
    <definedName name="addsdsads">#N/A</definedName>
    <definedName name="adsafs">#N/A</definedName>
    <definedName name="adsdsaas">#N/A</definedName>
    <definedName name="agasdgaksdk">#N/A</definedName>
    <definedName name="agsdsawae">#N/A</definedName>
    <definedName name="ajgfdajfajd">#N/A</definedName>
    <definedName name="asda">#N/A</definedName>
    <definedName name="asdfas">#N/A</definedName>
    <definedName name="asdfasf">#N/A</definedName>
    <definedName name="asdfkaskfda">#N/A</definedName>
    <definedName name="asdg\">#N/A</definedName>
    <definedName name="asdga">#N/A</definedName>
    <definedName name="asdgadsf">#N/A</definedName>
    <definedName name="asdgadsfa">#N/A</definedName>
    <definedName name="asdgas">#N/A</definedName>
    <definedName name="asdgasdfc">#N/A</definedName>
    <definedName name="asdgasfd">#N/A</definedName>
    <definedName name="asdgf">#N/A</definedName>
    <definedName name="asdgfdsafa">#N/A</definedName>
    <definedName name="asdgha">#N/A</definedName>
    <definedName name="asfdfdsfdsg">#N/A</definedName>
    <definedName name="asfdfdw">#N/A</definedName>
    <definedName name="asfsfga">#N/A</definedName>
    <definedName name="asgafaf">#N/A</definedName>
    <definedName name="asgasfda">#N/A</definedName>
    <definedName name="asgasfdaf">#N/A</definedName>
    <definedName name="asgasfdsad">#N/A</definedName>
    <definedName name="asjfda">#N/A</definedName>
    <definedName name="b">#N/A</definedName>
    <definedName name="bbbb" localSheetId="0">#REF!</definedName>
    <definedName name="bbbb" localSheetId="12">#REF!</definedName>
    <definedName name="bbbb" localSheetId="13">#REF!</definedName>
    <definedName name="bbbb" localSheetId="10">#REF!</definedName>
    <definedName name="bbbb" localSheetId="1">#REF!</definedName>
    <definedName name="bbbb" localSheetId="7">#REF!</definedName>
    <definedName name="bbbb" localSheetId="11">#REF!</definedName>
    <definedName name="bbbb">#REF!</definedName>
    <definedName name="county" localSheetId="0">#REF!</definedName>
    <definedName name="county" localSheetId="12">#REF!</definedName>
    <definedName name="county" localSheetId="13">#REF!</definedName>
    <definedName name="county" localSheetId="10">#REF!</definedName>
    <definedName name="county" localSheetId="1">#REF!</definedName>
    <definedName name="county" localSheetId="7">#REF!</definedName>
    <definedName name="county" localSheetId="11">#REF!</definedName>
    <definedName name="county">#REF!</definedName>
    <definedName name="d">#N/A</definedName>
    <definedName name="da">#N/A</definedName>
    <definedName name="dadaf">#N/A</definedName>
    <definedName name="dads">#N/A</definedName>
    <definedName name="daggaga">#N/A</definedName>
    <definedName name="dasdfasd">#N/A</definedName>
    <definedName name="data" localSheetId="0">#REF!</definedName>
    <definedName name="data" localSheetId="12">#REF!</definedName>
    <definedName name="data" localSheetId="13">#REF!</definedName>
    <definedName name="data" localSheetId="10">#REF!</definedName>
    <definedName name="data" localSheetId="1">#REF!</definedName>
    <definedName name="data" localSheetId="7">#REF!</definedName>
    <definedName name="data" localSheetId="11">#REF!</definedName>
    <definedName name="data">#REF!</definedName>
    <definedName name="_xlnm.Database" hidden="1">#REF!</definedName>
    <definedName name="database2" localSheetId="0">#REF!</definedName>
    <definedName name="database2" localSheetId="12">#REF!</definedName>
    <definedName name="database2" localSheetId="13">#REF!</definedName>
    <definedName name="database2" localSheetId="10">#REF!</definedName>
    <definedName name="database2" localSheetId="1">#REF!</definedName>
    <definedName name="database2" localSheetId="7">#REF!</definedName>
    <definedName name="database2" localSheetId="11">#REF!</definedName>
    <definedName name="database2">#REF!</definedName>
    <definedName name="database3">#REF!</definedName>
    <definedName name="dd">#N/A</definedName>
    <definedName name="ddad">#N/A</definedName>
    <definedName name="ddagagsgdsa">#N/A</definedName>
    <definedName name="dddsaga">#N/A</definedName>
    <definedName name="dddsagsa">#N/A</definedName>
    <definedName name="ddsadafs">#N/A</definedName>
    <definedName name="ddsass">#N/A</definedName>
    <definedName name="ddydhg">#N/A</definedName>
    <definedName name="dfadfsfds">#N/A</definedName>
    <definedName name="dfadsaf">#N/A</definedName>
    <definedName name="dfadsas">#N/A</definedName>
    <definedName name="dfasfw">#N/A</definedName>
    <definedName name="dfasggasf">#N/A</definedName>
    <definedName name="dfaxc">#N/A</definedName>
    <definedName name="dfgh">#N/A</definedName>
    <definedName name="dfghdhj">#N/A</definedName>
    <definedName name="dfgsdf">#N/A</definedName>
    <definedName name="dfh">#N/A</definedName>
    <definedName name="dfhgkj">#N/A</definedName>
    <definedName name="dfj">#N/A</definedName>
    <definedName name="dfjajsfd">#N/A</definedName>
    <definedName name="dfwaa">#N/A</definedName>
    <definedName name="dgadsfd">#N/A</definedName>
    <definedName name="dgafk">#N/A</definedName>
    <definedName name="dgafsj">#N/A</definedName>
    <definedName name="dgah">#N/A</definedName>
    <definedName name="dgasdfa">#N/A</definedName>
    <definedName name="dgasdhf">#N/A</definedName>
    <definedName name="dgh">#N/A</definedName>
    <definedName name="dghadfha">#N/A</definedName>
    <definedName name="dghadhf">#N/A</definedName>
    <definedName name="dgkgfkdsafka">#N/A</definedName>
    <definedName name="dh">#N/A</definedName>
    <definedName name="dj">#N/A</definedName>
    <definedName name="djfadsjf">#N/A</definedName>
    <definedName name="djfajdsf">#N/A</definedName>
    <definedName name="djfajdsfj">#N/A</definedName>
    <definedName name="djfjadsfja">#N/A</definedName>
    <definedName name="djfjadsjfw">#N/A</definedName>
    <definedName name="djfjdafjas">#N/A</definedName>
    <definedName name="djfjdafsja">#N/A</definedName>
    <definedName name="djfjdsafjs">#N/A</definedName>
    <definedName name="djfjdsaj">#N/A</definedName>
    <definedName name="djjdjjd">#N/A</definedName>
    <definedName name="djjjafjas">#N/A</definedName>
    <definedName name="djllfjasfd">#N/A</definedName>
    <definedName name="drafd">#N/A</definedName>
    <definedName name="dsaasagf">#N/A</definedName>
    <definedName name="dsadsadsa">#N/A</definedName>
    <definedName name="dsadsafag">#N/A</definedName>
    <definedName name="dsadshf">#N/A</definedName>
    <definedName name="dsafdfdgas">#N/A</definedName>
    <definedName name="dsafdfdsfds">#N/A</definedName>
    <definedName name="dsafdsafdsa">#N/A</definedName>
    <definedName name="dsaffdsa">#N/A</definedName>
    <definedName name="dsagagw">#N/A</definedName>
    <definedName name="dsagas">#N/A</definedName>
    <definedName name="dsagasfwq">#N/A</definedName>
    <definedName name="dsagqf">#N/A</definedName>
    <definedName name="dsccc">#N/A</definedName>
    <definedName name="dsdaa">#N/A</definedName>
    <definedName name="dsdsaddsa">#N/A</definedName>
    <definedName name="dsdsagggf">#N/A</definedName>
    <definedName name="dsfacx">#N/A</definedName>
    <definedName name="dsfag">#N/A</definedName>
    <definedName name="dsfasf">#N/A</definedName>
    <definedName name="dsfdcc">#N/A</definedName>
    <definedName name="dsfdsaga">#N/A</definedName>
    <definedName name="dsffadsgad">#N/A</definedName>
    <definedName name="dsffdsafdas">#N/A</definedName>
    <definedName name="dsfggsa">#N/A</definedName>
    <definedName name="dsfgh">#N/A</definedName>
    <definedName name="dsfgs">#N/A</definedName>
    <definedName name="dsfkadskf">#N/A</definedName>
    <definedName name="dsfwfxx">#N/A</definedName>
    <definedName name="dsgadsfa">#N/A</definedName>
    <definedName name="dsgafsafd">#N/A</definedName>
    <definedName name="dsgagas">#N/A</definedName>
    <definedName name="dsgasdf">#N/A</definedName>
    <definedName name="dsgdas">#N/A</definedName>
    <definedName name="dsgdsagfdsag">#N/A</definedName>
    <definedName name="dsggasfd">#N/A</definedName>
    <definedName name="dsggassddd">#N/A</definedName>
    <definedName name="dsgh">#N/A</definedName>
    <definedName name="dsjgakdsf">#N/A</definedName>
    <definedName name="dssasaww">#N/A</definedName>
    <definedName name="e">#N/A</definedName>
    <definedName name="f">#N/A</definedName>
    <definedName name="fdsafdsafdsa">#N/A</definedName>
    <definedName name="fdsafdsafdsfdsa">#N/A</definedName>
    <definedName name="fdsafdsfdsafdsa">#N/A</definedName>
    <definedName name="fdsfdsafdcdx">#N/A</definedName>
    <definedName name="fdsfdsafdfdsa">#N/A</definedName>
    <definedName name="ffdfdsaafds">#N/A</definedName>
    <definedName name="fg">#N/A</definedName>
    <definedName name="fgdh">#N/A</definedName>
    <definedName name="fgj">#N/A</definedName>
    <definedName name="fgjd">#N/A</definedName>
    <definedName name="fgjk">#N/A</definedName>
    <definedName name="fhdjk">#N/A</definedName>
    <definedName name="fjafjs">#N/A</definedName>
    <definedName name="fjajsfdja">#N/A</definedName>
    <definedName name="fjdajsdjfa">#N/A</definedName>
    <definedName name="fjjafsjaj">#N/A</definedName>
    <definedName name="fjk">#N/A</definedName>
    <definedName name="fsa">#N/A</definedName>
    <definedName name="fsafffdsfdsa">#N/A</definedName>
    <definedName name="fsafsdfdsa">#N/A</definedName>
    <definedName name="g">#N/A</definedName>
    <definedName name="gadsfawe">#N/A</definedName>
    <definedName name="gafsafas">#N/A</definedName>
    <definedName name="gagssd">#N/A</definedName>
    <definedName name="gasdgfasgas">#N/A</definedName>
    <definedName name="gfagajfas">#N/A</definedName>
    <definedName name="gfh">#N/A</definedName>
    <definedName name="ggasfdasf">#N/A</definedName>
    <definedName name="gggg">#N/A</definedName>
    <definedName name="ggggggggg">#N/A</definedName>
    <definedName name="gh">#N/A</definedName>
    <definedName name="ghjk">#N/A</definedName>
    <definedName name="ghk">#N/A</definedName>
    <definedName name="gj">#N/A</definedName>
    <definedName name="gjhk">#N/A</definedName>
    <definedName name="gjk">#N/A</definedName>
    <definedName name="gjklh">#N/A</definedName>
    <definedName name="gxxe2003">[3]P1012001!$A$6:$E$117</definedName>
    <definedName name="gxxe20032">[3]P1012001!$A$6:$E$117</definedName>
    <definedName name="h">#N/A</definedName>
    <definedName name="hdfgh">#N/A</definedName>
    <definedName name="hg">#N/A</definedName>
    <definedName name="hgfh">#N/A</definedName>
    <definedName name="hgj">#N/A</definedName>
    <definedName name="hhfk">#N/A</definedName>
    <definedName name="hhhh" localSheetId="0">#REF!</definedName>
    <definedName name="hhhh" localSheetId="12">#REF!</definedName>
    <definedName name="hhhh" localSheetId="13">#REF!</definedName>
    <definedName name="hhhh" localSheetId="10">#REF!</definedName>
    <definedName name="hhhh" localSheetId="1">#REF!</definedName>
    <definedName name="hhhh" localSheetId="7">#REF!</definedName>
    <definedName name="hhhh" localSheetId="11">#REF!</definedName>
    <definedName name="hhhh">#REF!</definedName>
    <definedName name="hj">#N/A</definedName>
    <definedName name="hjhgj">#N/A</definedName>
    <definedName name="hjk">#N/A</definedName>
    <definedName name="hjkjhl">#N/A</definedName>
    <definedName name="hjkl">#N/A</definedName>
    <definedName name="hkjfgkjhkhj">#N/A</definedName>
    <definedName name="i">#N/A</definedName>
    <definedName name="j">#N/A</definedName>
    <definedName name="jdfajsfdj">#N/A</definedName>
    <definedName name="jdjfadsjf">#N/A</definedName>
    <definedName name="jgh">#N/A</definedName>
    <definedName name="jhgj">#N/A</definedName>
    <definedName name="jhkf">#N/A</definedName>
    <definedName name="jhkljl">#N/A</definedName>
    <definedName name="jjgajsdfjasd">#N/A</definedName>
    <definedName name="jjjjj">#N/A</definedName>
    <definedName name="jk">#N/A</definedName>
    <definedName name="jl">#N/A</definedName>
    <definedName name="jmjkhjkl">#N/A</definedName>
    <definedName name="k">#N/A</definedName>
    <definedName name="kdfkasj">#N/A</definedName>
    <definedName name="kg">#N/A</definedName>
    <definedName name="kgak">#N/A</definedName>
    <definedName name="kjhljk">#N/A</definedName>
    <definedName name="kjhluyi">#N/A</definedName>
    <definedName name="kjlhj">#N/A</definedName>
    <definedName name="kkkk">#REF!</definedName>
    <definedName name="l">#N/A</definedName>
    <definedName name="lkghjk">#N/A</definedName>
    <definedName name="lkjhh">#N/A</definedName>
    <definedName name="luil">#N/A</definedName>
    <definedName name="mmmm" localSheetId="0">#REF!</definedName>
    <definedName name="mmmm" localSheetId="12">#REF!</definedName>
    <definedName name="mmmm" localSheetId="13">#REF!</definedName>
    <definedName name="mmmm" localSheetId="10">#REF!</definedName>
    <definedName name="mmmm" localSheetId="1">#REF!</definedName>
    <definedName name="mmmm" localSheetId="7">#REF!</definedName>
    <definedName name="mmmm" localSheetId="11">#REF!</definedName>
    <definedName name="mmmm">#REF!</definedName>
    <definedName name="mmmmm" localSheetId="0">[4]基础编码!$H$2:$H$3</definedName>
    <definedName name="mmmmm" localSheetId="12">[5]基础编码!$H$2:$H$3</definedName>
    <definedName name="mmmmm" localSheetId="13">[5]基础编码!$H$2:$H$3</definedName>
    <definedName name="mmmmm" localSheetId="10">[6]基础编码!$H$2:$H$3</definedName>
    <definedName name="mmmmm" localSheetId="1">[4]基础编码!$H$2:$H$3</definedName>
    <definedName name="mmmmm" localSheetId="7">[7]基础编码!$H$2:$H$3</definedName>
    <definedName name="mmmmm" localSheetId="11">[7]基础编码!$H$2:$H$3</definedName>
    <definedName name="mmmmm">[8]基础编码!$H$2:$H$3</definedName>
    <definedName name="mmmmmm" localSheetId="0">[4]基础编码!$S$2:$S$9</definedName>
    <definedName name="mmmmmm" localSheetId="12">[5]基础编码!$S$2:$S$9</definedName>
    <definedName name="mmmmmm" localSheetId="13">[5]基础编码!$S$2:$S$9</definedName>
    <definedName name="mmmmmm" localSheetId="10">[6]基础编码!$S$2:$S$9</definedName>
    <definedName name="mmmmmm" localSheetId="1">[4]基础编码!$S$2:$S$9</definedName>
    <definedName name="mmmmmm" localSheetId="7">[7]基础编码!$S$2:$S$9</definedName>
    <definedName name="mmmmmm" localSheetId="11">[7]基础编码!$S$2:$S$9</definedName>
    <definedName name="mmmmmm">[8]基础编码!$S$2:$S$9</definedName>
    <definedName name="_xlnm.Print_Area" localSheetId="0" hidden="1">#REF!</definedName>
    <definedName name="_xlnm.Print_Area" localSheetId="12">国有全收!$A$1:$D$14</definedName>
    <definedName name="_xlnm.Print_Area" localSheetId="13">国有全支!$A$1:$E$18</definedName>
    <definedName name="_xlnm.Print_Area" localSheetId="8" hidden="1">基金全收!$A$1:$E$19</definedName>
    <definedName name="_xlnm.Print_Area" localSheetId="9" hidden="1">基金全支!$A$1:$E$20</definedName>
    <definedName name="_xlnm.Print_Area" localSheetId="10" hidden="1">基金全转移!$A$1:$B$9</definedName>
    <definedName name="_xlnm.Print_Area" localSheetId="1">目录!$A$1:$A$19</definedName>
    <definedName name="_xlnm.Print_Area" localSheetId="14">社保全收!$A$2:$E$15</definedName>
    <definedName name="_xlnm.Print_Area" localSheetId="15">社保全支!$A$1:$E$14</definedName>
    <definedName name="_xlnm.Print_Area" localSheetId="5">一般本级基本政经!$A$1:$B$4</definedName>
    <definedName name="_xlnm.Print_Area" localSheetId="4" hidden="1">一般本支!$A$1:$F$1379</definedName>
    <definedName name="_xlnm.Print_Area" localSheetId="2">一般全收!$A$1:$E$30</definedName>
    <definedName name="_xlnm.Print_Area" localSheetId="3" hidden="1">一般全支!$A$1:$F$1379</definedName>
    <definedName name="_xlnm.Print_Area" localSheetId="6" hidden="1">一般转移!$A$1:$B$21</definedName>
    <definedName name="_xlnm.Print_Area" localSheetId="7" hidden="1">#REF!</definedName>
    <definedName name="_xlnm.Print_Area" localSheetId="11" hidden="1">#REF!</definedName>
    <definedName name="_xlnm.Print_Area">#REF!</definedName>
    <definedName name="Print_Area_MI" localSheetId="0">#REF!</definedName>
    <definedName name="Print_Area_MI" localSheetId="12">#REF!</definedName>
    <definedName name="Print_Area_MI" localSheetId="13">#REF!</definedName>
    <definedName name="Print_Area_MI" localSheetId="10">#REF!</definedName>
    <definedName name="Print_Area_MI" localSheetId="1">#REF!</definedName>
    <definedName name="Print_Area_MI" localSheetId="7">#REF!</definedName>
    <definedName name="Print_Area_MI" localSheetId="11">#REF!</definedName>
    <definedName name="Print_Area_MI">#REF!</definedName>
    <definedName name="_xlnm.Print_Titles" localSheetId="0" hidden="1">#N/A</definedName>
    <definedName name="_xlnm.Print_Titles" localSheetId="12">国有全收!$1:$3</definedName>
    <definedName name="_xlnm.Print_Titles" localSheetId="13">国有全支!$1:$4</definedName>
    <definedName name="_xlnm.Print_Titles" localSheetId="8" hidden="1">基金全收!$1:$4</definedName>
    <definedName name="_xlnm.Print_Titles" localSheetId="9" hidden="1">基金全支!$1:$4</definedName>
    <definedName name="_xlnm.Print_Titles" localSheetId="10" hidden="1">基金全转移!$1:$3</definedName>
    <definedName name="_xlnm.Print_Titles" localSheetId="1">目录!$1:$1</definedName>
    <definedName name="_xlnm.Print_Titles" localSheetId="14">社保全收!$2:$5</definedName>
    <definedName name="_xlnm.Print_Titles" localSheetId="15" hidden="1">#N/A</definedName>
    <definedName name="_xlnm.Print_Titles" localSheetId="5">一般本级基本政经!$1:$3</definedName>
    <definedName name="_xlnm.Print_Titles" localSheetId="4" hidden="1">一般本支!$1:$4</definedName>
    <definedName name="_xlnm.Print_Titles" localSheetId="2" hidden="1">一般全收!$1:$4</definedName>
    <definedName name="_xlnm.Print_Titles" localSheetId="3" hidden="1">一般全支!$1:$4</definedName>
    <definedName name="_xlnm.Print_Titles" localSheetId="6" hidden="1">一般转移!$1:$3</definedName>
    <definedName name="_xlnm.Print_Titles" localSheetId="7" hidden="1">#N/A</definedName>
    <definedName name="_xlnm.Print_Titles" localSheetId="11" hidden="1">#N/A</definedName>
    <definedName name="_xlnm.Print_Titles">#REF!</definedName>
    <definedName name="Pub_t_Division" localSheetId="0">#REF!</definedName>
    <definedName name="Pub_t_Division" localSheetId="12">#REF!</definedName>
    <definedName name="Pub_t_Division" localSheetId="13">#REF!</definedName>
    <definedName name="Pub_t_Division" localSheetId="10">#REF!</definedName>
    <definedName name="Pub_t_Division" localSheetId="1">#REF!</definedName>
    <definedName name="Pub_t_Division" localSheetId="7">#REF!</definedName>
    <definedName name="Pub_t_Division" localSheetId="11">#REF!</definedName>
    <definedName name="Pub_t_Division">#REF!</definedName>
    <definedName name="QWERTY">#REF!</definedName>
    <definedName name="saagasf">#N/A</definedName>
    <definedName name="sadfaffdas">#N/A</definedName>
    <definedName name="sadfas">#N/A</definedName>
    <definedName name="sadfasdf">#N/A</definedName>
    <definedName name="sadffdag">#N/A</definedName>
    <definedName name="sadgafasdd">#N/A</definedName>
    <definedName name="sadgafasfd">#N/A</definedName>
    <definedName name="sadgafsdwa">#N/A</definedName>
    <definedName name="sadgasfdwad">#N/A</definedName>
    <definedName name="sadgfsafda">#N/A</definedName>
    <definedName name="sadjfajfds">#N/A</definedName>
    <definedName name="sadsaga">#N/A</definedName>
    <definedName name="safdafsd">#N/A</definedName>
    <definedName name="saffdsafdsafds">#N/A</definedName>
    <definedName name="sagadfx">#N/A</definedName>
    <definedName name="sagafafd">#N/A</definedName>
    <definedName name="sagasdfasdf">#N/A</definedName>
    <definedName name="sdafg">#N/A</definedName>
    <definedName name="sdd">#N/A</definedName>
    <definedName name="sddfsadgas">#N/A</definedName>
    <definedName name="sdfadsfxf">#N/A</definedName>
    <definedName name="sdfas">#N/A</definedName>
    <definedName name="sdfascx">#N/A</definedName>
    <definedName name="sdfasdg">#N/A</definedName>
    <definedName name="sdfasdgas">#N/A</definedName>
    <definedName name="sdfasfdaga">#N/A</definedName>
    <definedName name="sdfdasdf">#N/A</definedName>
    <definedName name="sdfg">#N/A</definedName>
    <definedName name="sdfgs">#N/A</definedName>
    <definedName name="sdfkasfka">#N/A</definedName>
    <definedName name="sdfsdafaw">#N/A</definedName>
    <definedName name="sdgaasd">#N/A</definedName>
    <definedName name="sdgadsfasf">#N/A</definedName>
    <definedName name="sdgafs">#N/A</definedName>
    <definedName name="sdgasd">#N/A</definedName>
    <definedName name="sdgasdf">#N/A</definedName>
    <definedName name="sdgasdfasfd">#N/A</definedName>
    <definedName name="sdgasfa">#N/A</definedName>
    <definedName name="sdgdaga">#N/A</definedName>
    <definedName name="sdgdasfasdf">#N/A</definedName>
    <definedName name="sdgfdf">#N/A</definedName>
    <definedName name="sdgfw">#N/A</definedName>
    <definedName name="sdsaaa">#N/A</definedName>
    <definedName name="sdsfccxxx">#N/A</definedName>
    <definedName name="sfdg">#N/A</definedName>
    <definedName name="sfdsafdfdsa">#N/A</definedName>
    <definedName name="sfdsafdsaafds">#N/A</definedName>
    <definedName name="sfsadd">#N/A</definedName>
    <definedName name="sgafax">#N/A</definedName>
    <definedName name="sgafwa">#N/A</definedName>
    <definedName name="sgasdfasd">#N/A</definedName>
    <definedName name="sgasdfwf">#N/A</definedName>
    <definedName name="sgasfwa">#N/A</definedName>
    <definedName name="sgasgda">#N/A</definedName>
    <definedName name="sgdadsfwd">#N/A</definedName>
    <definedName name="sgdfg">#N/A</definedName>
    <definedName name="sgdh">#N/A</definedName>
    <definedName name="shgd">#N/A</definedName>
    <definedName name="ssfafag">#N/A</definedName>
    <definedName name="try">#N/A</definedName>
    <definedName name="uyi">#N/A</definedName>
    <definedName name="Z_F3E756D0_37BF_413B_B4A8_93A201DE2E9C_.wvu.PrintTitles" hidden="1">#REF!</definedName>
    <definedName name="啊啊">#REF!</definedName>
    <definedName name="啊是的">#REF!</definedName>
    <definedName name="财政供养">#REF!</definedName>
    <definedName name="处室">#REF!</definedName>
    <definedName name="大多数">'[9]13 铁路配件'!$A$15</definedName>
    <definedName name="地区名称" localSheetId="0">#REF!</definedName>
    <definedName name="地区名称" localSheetId="12">#REF!</definedName>
    <definedName name="地区名称" localSheetId="13">#REF!</definedName>
    <definedName name="地区名称" localSheetId="10">#REF!</definedName>
    <definedName name="地区名称" localSheetId="1">#REF!</definedName>
    <definedName name="地区名称" localSheetId="7">#REF!</definedName>
    <definedName name="地区名称" localSheetId="11">#REF!</definedName>
    <definedName name="地区名称">#REF!</definedName>
    <definedName name="飞过海">'[10]20 运输公司'!$C$4</definedName>
    <definedName name="勾画">#REF!</definedName>
    <definedName name="还有">#REF!</definedName>
    <definedName name="汇率">#REF!</definedName>
    <definedName name="汇总">#N/A</definedName>
    <definedName name="基金处室">#REF!</definedName>
    <definedName name="基金金额">#REF!</definedName>
    <definedName name="基金科目">#REF!</definedName>
    <definedName name="基金类型">#REF!</definedName>
    <definedName name="金额">#REF!</definedName>
    <definedName name="科目">#REF!</definedName>
    <definedName name="类型">#REF!</definedName>
    <definedName name="培训考核" localSheetId="0">#REF!</definedName>
    <definedName name="培训考核" localSheetId="12">#REF!</definedName>
    <definedName name="培训考核" localSheetId="13">#REF!</definedName>
    <definedName name="培训考核" localSheetId="10">#REF!</definedName>
    <definedName name="培训考核" localSheetId="1">#REF!</definedName>
    <definedName name="培训考核" localSheetId="7">#REF!</definedName>
    <definedName name="培训考核" localSheetId="11">#REF!</definedName>
    <definedName name="培训考核">#REF!</definedName>
    <definedName name="培训类别" localSheetId="0">#REF!</definedName>
    <definedName name="培训类别" localSheetId="12">#REF!</definedName>
    <definedName name="培训类别" localSheetId="13">#REF!</definedName>
    <definedName name="培训类别" localSheetId="10">#REF!</definedName>
    <definedName name="培训类别" localSheetId="1">#REF!</definedName>
    <definedName name="培训类别" localSheetId="7">#REF!</definedName>
    <definedName name="培训类别" localSheetId="11">#REF!</definedName>
    <definedName name="培训类别">#REF!</definedName>
    <definedName name="培训形式" localSheetId="0">#REF!</definedName>
    <definedName name="培训形式" localSheetId="12">#REF!</definedName>
    <definedName name="培训形式" localSheetId="13">#REF!</definedName>
    <definedName name="培训形式" localSheetId="10">#REF!</definedName>
    <definedName name="培训形式" localSheetId="1">#REF!</definedName>
    <definedName name="培训形式" localSheetId="7">#REF!</definedName>
    <definedName name="培训形式" localSheetId="11">#REF!</definedName>
    <definedName name="培训形式">#REF!</definedName>
    <definedName name="全额差额比例">'[11]C01-1'!#REF!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省级收入" localSheetId="0">#REF!</definedName>
    <definedName name="省级收入" localSheetId="12">#REF!</definedName>
    <definedName name="省级收入" localSheetId="13">#REF!</definedName>
    <definedName name="省级收入" localSheetId="10">#REF!</definedName>
    <definedName name="省级收入" localSheetId="1">#REF!</definedName>
    <definedName name="省级收入" localSheetId="7">#REF!</definedName>
    <definedName name="省级收入" localSheetId="11">#REF!</definedName>
    <definedName name="省级收入">#REF!</definedName>
    <definedName name="四季度">'[12]C01-1'!#REF!</definedName>
    <definedName name="位次d">[13]四月份月报!#REF!</definedName>
    <definedName name="性别" localSheetId="0">[4]基础编码!$H$2:$H$3</definedName>
    <definedName name="性别" localSheetId="12">[5]基础编码!$H$2:$H$3</definedName>
    <definedName name="性别" localSheetId="13">[5]基础编码!$H$2:$H$3</definedName>
    <definedName name="性别" localSheetId="10">[6]基础编码!$H$2:$H$3</definedName>
    <definedName name="性别" localSheetId="1">[4]基础编码!$H$2:$H$3</definedName>
    <definedName name="性别" localSheetId="7">[7]基础编码!$H$2:$H$3</definedName>
    <definedName name="性别" localSheetId="11">[7]基础编码!$H$2:$H$3</definedName>
    <definedName name="性别">[8]基础编码!$H$2:$H$3</definedName>
    <definedName name="学历" localSheetId="0">[4]基础编码!$S$2:$S$9</definedName>
    <definedName name="学历" localSheetId="12">[5]基础编码!$S$2:$S$9</definedName>
    <definedName name="学历" localSheetId="13">[5]基础编码!$S$2:$S$9</definedName>
    <definedName name="学历" localSheetId="10">[6]基础编码!$S$2:$S$9</definedName>
    <definedName name="学历" localSheetId="1">[4]基础编码!$S$2:$S$9</definedName>
    <definedName name="学历" localSheetId="7">[7]基础编码!$S$2:$S$9</definedName>
    <definedName name="学历" localSheetId="11">[7]基础编码!$S$2:$S$9</definedName>
    <definedName name="学历">[8]基础编码!$S$2:$S$9</definedName>
    <definedName name="支出">[14]P1012001!$A$6:$E$117</definedName>
    <definedName name="전" localSheetId="0">#REF!</definedName>
    <definedName name="전" localSheetId="12">#REF!</definedName>
    <definedName name="전" localSheetId="13">#REF!</definedName>
    <definedName name="전" localSheetId="10">#REF!</definedName>
    <definedName name="전" localSheetId="1">#REF!</definedName>
    <definedName name="전" localSheetId="7">#REF!</definedName>
    <definedName name="전" localSheetId="11">#REF!</definedName>
    <definedName name="전">#REF!</definedName>
    <definedName name="주택사업본부" localSheetId="0">#REF!</definedName>
    <definedName name="주택사업본부" localSheetId="12">#REF!</definedName>
    <definedName name="주택사업본부" localSheetId="13">#REF!</definedName>
    <definedName name="주택사업본부" localSheetId="10">#REF!</definedName>
    <definedName name="주택사업본부" localSheetId="1">#REF!</definedName>
    <definedName name="주택사업본부" localSheetId="7">#REF!</definedName>
    <definedName name="주택사업본부" localSheetId="11">#REF!</definedName>
    <definedName name="주택사업본부">#REF!</definedName>
    <definedName name="철구사업본부" localSheetId="0">#REF!</definedName>
    <definedName name="철구사업본부" localSheetId="12">#REF!</definedName>
    <definedName name="철구사업본부" localSheetId="13">#REF!</definedName>
    <definedName name="철구사업본부" localSheetId="10">#REF!</definedName>
    <definedName name="철구사업본부" localSheetId="1">#REF!</definedName>
    <definedName name="철구사업본부" localSheetId="7">#REF!</definedName>
    <definedName name="철구사업본부" localSheetId="11">#REF!</definedName>
    <definedName name="철구사업본부">#REF!</definedName>
  </definedNames>
  <calcPr calcId="124519"/>
</workbook>
</file>

<file path=xl/calcChain.xml><?xml version="1.0" encoding="utf-8"?>
<calcChain xmlns="http://schemas.openxmlformats.org/spreadsheetml/2006/main">
  <c r="B6" i="30"/>
  <c r="B5" s="1"/>
  <c r="C6"/>
  <c r="E6" s="1"/>
  <c r="D7"/>
  <c r="E7"/>
  <c r="D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B21"/>
  <c r="E21" s="1"/>
  <c r="C21"/>
  <c r="D21"/>
  <c r="D22"/>
  <c r="E22"/>
  <c r="D23"/>
  <c r="E23"/>
  <c r="D24"/>
  <c r="E24"/>
  <c r="D25"/>
  <c r="E25"/>
  <c r="D26"/>
  <c r="D27"/>
  <c r="E27"/>
  <c r="D28"/>
  <c r="D29"/>
  <c r="D30"/>
  <c r="B7" i="31"/>
  <c r="B6" s="1"/>
  <c r="C7"/>
  <c r="D7"/>
  <c r="F7"/>
  <c r="F6" s="1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B19"/>
  <c r="C19"/>
  <c r="C6" s="1"/>
  <c r="F19"/>
  <c r="D20"/>
  <c r="E20" s="1"/>
  <c r="D21"/>
  <c r="E21"/>
  <c r="D22"/>
  <c r="E22"/>
  <c r="D23"/>
  <c r="E23"/>
  <c r="D24"/>
  <c r="E24"/>
  <c r="D25"/>
  <c r="E25"/>
  <c r="D26"/>
  <c r="E26" s="1"/>
  <c r="D27"/>
  <c r="E27"/>
  <c r="B28"/>
  <c r="C28"/>
  <c r="D28"/>
  <c r="E28"/>
  <c r="F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 s="1"/>
  <c r="B39"/>
  <c r="C39"/>
  <c r="D39"/>
  <c r="E39" s="1"/>
  <c r="F39"/>
  <c r="D40"/>
  <c r="E40"/>
  <c r="D41"/>
  <c r="E41"/>
  <c r="D42"/>
  <c r="E42"/>
  <c r="D43"/>
  <c r="E43"/>
  <c r="D44"/>
  <c r="E44"/>
  <c r="D45"/>
  <c r="E45"/>
  <c r="D46"/>
  <c r="E46"/>
  <c r="D47"/>
  <c r="E47" s="1"/>
  <c r="D48"/>
  <c r="E48"/>
  <c r="D49"/>
  <c r="E49" s="1"/>
  <c r="D50"/>
  <c r="E50"/>
  <c r="B51"/>
  <c r="C51"/>
  <c r="D51"/>
  <c r="E51"/>
  <c r="F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B62"/>
  <c r="C62"/>
  <c r="D62"/>
  <c r="E62" s="1"/>
  <c r="F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B73"/>
  <c r="E73" s="1"/>
  <c r="C73"/>
  <c r="D73" s="1"/>
  <c r="F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B85"/>
  <c r="C85"/>
  <c r="D85"/>
  <c r="E85" s="1"/>
  <c r="F85"/>
  <c r="D86"/>
  <c r="E86"/>
  <c r="D87"/>
  <c r="E87"/>
  <c r="D88"/>
  <c r="E88"/>
  <c r="D89"/>
  <c r="E89"/>
  <c r="D90"/>
  <c r="E90"/>
  <c r="D91"/>
  <c r="E91"/>
  <c r="D92"/>
  <c r="E92"/>
  <c r="D93"/>
  <c r="E93"/>
  <c r="B94"/>
  <c r="E94" s="1"/>
  <c r="C94"/>
  <c r="D94" s="1"/>
  <c r="F94"/>
  <c r="D95"/>
  <c r="E95"/>
  <c r="D96"/>
  <c r="E96"/>
  <c r="D97"/>
  <c r="E97"/>
  <c r="D98"/>
  <c r="E98"/>
  <c r="D99"/>
  <c r="E99"/>
  <c r="D100"/>
  <c r="E100"/>
  <c r="D105"/>
  <c r="E105"/>
  <c r="D106"/>
  <c r="E106"/>
  <c r="B107"/>
  <c r="E107" s="1"/>
  <c r="C107"/>
  <c r="D107" s="1"/>
  <c r="F107"/>
  <c r="D108"/>
  <c r="E108" s="1"/>
  <c r="D109"/>
  <c r="E109"/>
  <c r="D110"/>
  <c r="E110"/>
  <c r="D111"/>
  <c r="E111"/>
  <c r="D112"/>
  <c r="E112"/>
  <c r="D114"/>
  <c r="E114"/>
  <c r="D115"/>
  <c r="E115" s="1"/>
  <c r="D116"/>
  <c r="E116"/>
  <c r="B117"/>
  <c r="C117"/>
  <c r="D117"/>
  <c r="E117"/>
  <c r="F117"/>
  <c r="D118"/>
  <c r="E118"/>
  <c r="D119"/>
  <c r="E119"/>
  <c r="D120"/>
  <c r="E120"/>
  <c r="D121"/>
  <c r="E121"/>
  <c r="D122"/>
  <c r="E122"/>
  <c r="D123"/>
  <c r="E123"/>
  <c r="D124"/>
  <c r="E124"/>
  <c r="D125"/>
  <c r="E125"/>
  <c r="B126"/>
  <c r="C126"/>
  <c r="D126"/>
  <c r="E126" s="1"/>
  <c r="F126"/>
  <c r="D127"/>
  <c r="E127"/>
  <c r="D128"/>
  <c r="E128"/>
  <c r="D129"/>
  <c r="E129"/>
  <c r="D130"/>
  <c r="E130"/>
  <c r="D131"/>
  <c r="E131"/>
  <c r="D132"/>
  <c r="E132"/>
  <c r="D133"/>
  <c r="E133"/>
  <c r="D134"/>
  <c r="E134" s="1"/>
  <c r="D135"/>
  <c r="E135"/>
  <c r="D136"/>
  <c r="E136"/>
  <c r="B137"/>
  <c r="E137" s="1"/>
  <c r="C137"/>
  <c r="D137" s="1"/>
  <c r="F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9"/>
  <c r="E149"/>
  <c r="D150"/>
  <c r="E150"/>
  <c r="B151"/>
  <c r="C151"/>
  <c r="D151"/>
  <c r="E151" s="1"/>
  <c r="F151"/>
  <c r="D152"/>
  <c r="E152"/>
  <c r="D153"/>
  <c r="E153"/>
  <c r="D154"/>
  <c r="E154"/>
  <c r="D155"/>
  <c r="E155"/>
  <c r="D156"/>
  <c r="E156"/>
  <c r="D157"/>
  <c r="E157"/>
  <c r="B158"/>
  <c r="E158" s="1"/>
  <c r="C158"/>
  <c r="D158" s="1"/>
  <c r="F158"/>
  <c r="D159"/>
  <c r="E159"/>
  <c r="D160"/>
  <c r="E160"/>
  <c r="D161"/>
  <c r="E161"/>
  <c r="D162"/>
  <c r="E162"/>
  <c r="D163"/>
  <c r="E163"/>
  <c r="D164"/>
  <c r="E164"/>
  <c r="D165"/>
  <c r="E165"/>
  <c r="B166"/>
  <c r="C166"/>
  <c r="D166"/>
  <c r="E166" s="1"/>
  <c r="F166"/>
  <c r="D167"/>
  <c r="E167"/>
  <c r="D168"/>
  <c r="E168"/>
  <c r="D169"/>
  <c r="E169"/>
  <c r="D170"/>
  <c r="E170"/>
  <c r="D171"/>
  <c r="E171"/>
  <c r="B172"/>
  <c r="C172"/>
  <c r="D172"/>
  <c r="E172"/>
  <c r="F172"/>
  <c r="D173"/>
  <c r="E173"/>
  <c r="D174"/>
  <c r="E174"/>
  <c r="D175"/>
  <c r="E175"/>
  <c r="D176"/>
  <c r="E176"/>
  <c r="D177"/>
  <c r="E177"/>
  <c r="D178"/>
  <c r="E178"/>
  <c r="B179"/>
  <c r="C179"/>
  <c r="D179"/>
  <c r="E179" s="1"/>
  <c r="F179"/>
  <c r="D180"/>
  <c r="E180"/>
  <c r="D181"/>
  <c r="E181"/>
  <c r="D182"/>
  <c r="E182"/>
  <c r="D183"/>
  <c r="E183"/>
  <c r="D184"/>
  <c r="E184"/>
  <c r="D185"/>
  <c r="E185"/>
  <c r="B186"/>
  <c r="C186"/>
  <c r="D186" s="1"/>
  <c r="F186"/>
  <c r="D187"/>
  <c r="E187" s="1"/>
  <c r="D188"/>
  <c r="E188"/>
  <c r="D189"/>
  <c r="E189"/>
  <c r="D190"/>
  <c r="E190"/>
  <c r="D191"/>
  <c r="E191" s="1"/>
  <c r="D192"/>
  <c r="E192"/>
  <c r="B193"/>
  <c r="C193"/>
  <c r="D193" s="1"/>
  <c r="F193"/>
  <c r="D194"/>
  <c r="E194" s="1"/>
  <c r="D195"/>
  <c r="E195"/>
  <c r="D196"/>
  <c r="E196"/>
  <c r="D198"/>
  <c r="E198"/>
  <c r="D199"/>
  <c r="E199"/>
  <c r="B200"/>
  <c r="C200"/>
  <c r="D200" s="1"/>
  <c r="F200"/>
  <c r="D201"/>
  <c r="E201" s="1"/>
  <c r="D202"/>
  <c r="E202"/>
  <c r="D203"/>
  <c r="E203"/>
  <c r="D204"/>
  <c r="E204"/>
  <c r="D205"/>
  <c r="E205"/>
  <c r="B206"/>
  <c r="C206"/>
  <c r="D206"/>
  <c r="E206" s="1"/>
  <c r="F206"/>
  <c r="D207"/>
  <c r="E207"/>
  <c r="D208"/>
  <c r="E208"/>
  <c r="D209"/>
  <c r="E209"/>
  <c r="D212"/>
  <c r="E212"/>
  <c r="D213"/>
  <c r="E213"/>
  <c r="B214"/>
  <c r="C214"/>
  <c r="D214"/>
  <c r="E214"/>
  <c r="F214"/>
  <c r="D215"/>
  <c r="E215"/>
  <c r="D216"/>
  <c r="E216"/>
  <c r="D217"/>
  <c r="E217"/>
  <c r="D218"/>
  <c r="E218"/>
  <c r="D219"/>
  <c r="E219"/>
  <c r="B220"/>
  <c r="E220" s="1"/>
  <c r="C220"/>
  <c r="D220" s="1"/>
  <c r="F220"/>
  <c r="D221"/>
  <c r="E221" s="1"/>
  <c r="D222"/>
  <c r="E222"/>
  <c r="D223"/>
  <c r="E223"/>
  <c r="D224"/>
  <c r="E224"/>
  <c r="D225"/>
  <c r="E225"/>
  <c r="B226"/>
  <c r="E226" s="1"/>
  <c r="C226"/>
  <c r="D226" s="1"/>
  <c r="F226"/>
  <c r="D227"/>
  <c r="E227"/>
  <c r="D228"/>
  <c r="E228"/>
  <c r="D229"/>
  <c r="E229"/>
  <c r="D230"/>
  <c r="E230"/>
  <c r="D231"/>
  <c r="E231"/>
  <c r="B232"/>
  <c r="C232"/>
  <c r="D232"/>
  <c r="E232" s="1"/>
  <c r="F232"/>
  <c r="D233"/>
  <c r="E233"/>
  <c r="D234"/>
  <c r="E234"/>
  <c r="D235"/>
  <c r="E235"/>
  <c r="D236"/>
  <c r="E236"/>
  <c r="D237"/>
  <c r="E237"/>
  <c r="D238"/>
  <c r="E238"/>
  <c r="D239"/>
  <c r="E239"/>
  <c r="D240"/>
  <c r="E240"/>
  <c r="D241"/>
  <c r="E241"/>
  <c r="D242"/>
  <c r="E242"/>
  <c r="D243"/>
  <c r="E243"/>
  <c r="D244"/>
  <c r="E244"/>
  <c r="D245"/>
  <c r="E245"/>
  <c r="D246"/>
  <c r="E246"/>
  <c r="D247"/>
  <c r="E247"/>
  <c r="D248"/>
  <c r="E248"/>
  <c r="B249"/>
  <c r="E249" s="1"/>
  <c r="C249"/>
  <c r="D249" s="1"/>
  <c r="F249"/>
  <c r="D250"/>
  <c r="E250"/>
  <c r="D251"/>
  <c r="E251"/>
  <c r="B253"/>
  <c r="C253"/>
  <c r="D253"/>
  <c r="E253"/>
  <c r="F253"/>
  <c r="D254"/>
  <c r="E254"/>
  <c r="D255"/>
  <c r="E255"/>
  <c r="D256"/>
  <c r="E256"/>
  <c r="D257"/>
  <c r="E257"/>
  <c r="D258"/>
  <c r="E258"/>
  <c r="D259"/>
  <c r="E259"/>
  <c r="B260"/>
  <c r="C260"/>
  <c r="C252" s="1"/>
  <c r="D260"/>
  <c r="E260"/>
  <c r="F260"/>
  <c r="D261"/>
  <c r="E261"/>
  <c r="D262"/>
  <c r="E262"/>
  <c r="B263"/>
  <c r="E263" s="1"/>
  <c r="C263"/>
  <c r="D263" s="1"/>
  <c r="F263"/>
  <c r="D264"/>
  <c r="E264"/>
  <c r="D265"/>
  <c r="E265"/>
  <c r="B266"/>
  <c r="B252" s="1"/>
  <c r="E252" s="1"/>
  <c r="C266"/>
  <c r="D266" s="1"/>
  <c r="F266"/>
  <c r="F252" s="1"/>
  <c r="D267"/>
  <c r="E267"/>
  <c r="D268"/>
  <c r="E268"/>
  <c r="D269"/>
  <c r="E269"/>
  <c r="D270"/>
  <c r="E270"/>
  <c r="D271"/>
  <c r="E271"/>
  <c r="B272"/>
  <c r="E272" s="1"/>
  <c r="C272"/>
  <c r="D272" s="1"/>
  <c r="F272"/>
  <c r="D273"/>
  <c r="E273"/>
  <c r="D274"/>
  <c r="E274"/>
  <c r="D275"/>
  <c r="E275"/>
  <c r="B276"/>
  <c r="C276"/>
  <c r="D276"/>
  <c r="E276"/>
  <c r="F276"/>
  <c r="D277"/>
  <c r="E277"/>
  <c r="B278"/>
  <c r="C278"/>
  <c r="D278"/>
  <c r="E278"/>
  <c r="F278"/>
  <c r="D279"/>
  <c r="E279"/>
  <c r="D280"/>
  <c r="E280"/>
  <c r="D281"/>
  <c r="E281"/>
  <c r="D282"/>
  <c r="E282"/>
  <c r="B289"/>
  <c r="C289"/>
  <c r="D289"/>
  <c r="E289"/>
  <c r="F289"/>
  <c r="D290"/>
  <c r="E290"/>
  <c r="B292"/>
  <c r="C292"/>
  <c r="C291" s="1"/>
  <c r="D291" s="1"/>
  <c r="D292"/>
  <c r="E292"/>
  <c r="F292"/>
  <c r="D293"/>
  <c r="E293"/>
  <c r="B294"/>
  <c r="B291" s="1"/>
  <c r="E291" s="1"/>
  <c r="C294"/>
  <c r="D294"/>
  <c r="E294"/>
  <c r="F294"/>
  <c r="F291" s="1"/>
  <c r="D295"/>
  <c r="E295"/>
  <c r="B296"/>
  <c r="E296" s="1"/>
  <c r="C296"/>
  <c r="D296" s="1"/>
  <c r="F296"/>
  <c r="D297"/>
  <c r="E297"/>
  <c r="B298"/>
  <c r="E298" s="1"/>
  <c r="C298"/>
  <c r="D298" s="1"/>
  <c r="F298"/>
  <c r="D299"/>
  <c r="E299"/>
  <c r="D300"/>
  <c r="E300"/>
  <c r="D301"/>
  <c r="E301"/>
  <c r="D302"/>
  <c r="E302"/>
  <c r="D303"/>
  <c r="E303"/>
  <c r="D304"/>
  <c r="E304"/>
  <c r="D305"/>
  <c r="E305"/>
  <c r="E306"/>
  <c r="D307"/>
  <c r="E307"/>
  <c r="B308"/>
  <c r="C308"/>
  <c r="D308"/>
  <c r="E308"/>
  <c r="F308"/>
  <c r="D309"/>
  <c r="E309"/>
  <c r="B311"/>
  <c r="C311"/>
  <c r="D311"/>
  <c r="E311"/>
  <c r="F311"/>
  <c r="D312"/>
  <c r="E312"/>
  <c r="B314"/>
  <c r="B310" s="1"/>
  <c r="C314"/>
  <c r="C310" s="1"/>
  <c r="D310" s="1"/>
  <c r="F314"/>
  <c r="F310" s="1"/>
  <c r="D315"/>
  <c r="E315"/>
  <c r="D316"/>
  <c r="E316"/>
  <c r="D317"/>
  <c r="E317"/>
  <c r="D318"/>
  <c r="E318"/>
  <c r="D321"/>
  <c r="E321"/>
  <c r="D322"/>
  <c r="E322"/>
  <c r="B323"/>
  <c r="C323"/>
  <c r="D323"/>
  <c r="E323"/>
  <c r="F323"/>
  <c r="D324"/>
  <c r="E324"/>
  <c r="D325"/>
  <c r="E325"/>
  <c r="D326"/>
  <c r="E326"/>
  <c r="D327"/>
  <c r="E327"/>
  <c r="D328"/>
  <c r="E328"/>
  <c r="D329"/>
  <c r="E329"/>
  <c r="B330"/>
  <c r="C330"/>
  <c r="D330"/>
  <c r="E330"/>
  <c r="F330"/>
  <c r="D331"/>
  <c r="E331"/>
  <c r="D332"/>
  <c r="E332"/>
  <c r="D333"/>
  <c r="E333"/>
  <c r="D334"/>
  <c r="E334"/>
  <c r="D336"/>
  <c r="E336"/>
  <c r="D337"/>
  <c r="E337"/>
  <c r="B338"/>
  <c r="E338" s="1"/>
  <c r="C338"/>
  <c r="D338" s="1"/>
  <c r="F338"/>
  <c r="D339"/>
  <c r="E339"/>
  <c r="D340"/>
  <c r="E340"/>
  <c r="D341"/>
  <c r="E341"/>
  <c r="D342"/>
  <c r="E342"/>
  <c r="D343"/>
  <c r="E343"/>
  <c r="D344"/>
  <c r="E344"/>
  <c r="D345"/>
  <c r="E345"/>
  <c r="D346"/>
  <c r="E346"/>
  <c r="B347"/>
  <c r="C347"/>
  <c r="D347" s="1"/>
  <c r="F347"/>
  <c r="D348"/>
  <c r="E348" s="1"/>
  <c r="D349"/>
  <c r="E349"/>
  <c r="D350"/>
  <c r="E350"/>
  <c r="D351"/>
  <c r="E351"/>
  <c r="D352"/>
  <c r="E352"/>
  <c r="D353"/>
  <c r="E353"/>
  <c r="D354"/>
  <c r="E354"/>
  <c r="D355"/>
  <c r="E355"/>
  <c r="D356"/>
  <c r="E356"/>
  <c r="D357"/>
  <c r="E357"/>
  <c r="D358"/>
  <c r="E358"/>
  <c r="D361"/>
  <c r="E361"/>
  <c r="D362"/>
  <c r="E362"/>
  <c r="B363"/>
  <c r="E363" s="1"/>
  <c r="C363"/>
  <c r="D363" s="1"/>
  <c r="F363"/>
  <c r="D364"/>
  <c r="E364"/>
  <c r="D365"/>
  <c r="E365"/>
  <c r="D366"/>
  <c r="E366"/>
  <c r="D367"/>
  <c r="E367"/>
  <c r="D368"/>
  <c r="E368"/>
  <c r="D369"/>
  <c r="E369"/>
  <c r="D371"/>
  <c r="E371"/>
  <c r="D372"/>
  <c r="E372"/>
  <c r="B373"/>
  <c r="E373" s="1"/>
  <c r="C373"/>
  <c r="D373" s="1"/>
  <c r="F373"/>
  <c r="D374"/>
  <c r="E374"/>
  <c r="D375"/>
  <c r="E375"/>
  <c r="D376"/>
  <c r="E376"/>
  <c r="D377"/>
  <c r="E377"/>
  <c r="D378"/>
  <c r="E378"/>
  <c r="D379"/>
  <c r="E379"/>
  <c r="D381"/>
  <c r="E381"/>
  <c r="D382"/>
  <c r="E382"/>
  <c r="B383"/>
  <c r="C383"/>
  <c r="D383"/>
  <c r="E383"/>
  <c r="F383"/>
  <c r="D384"/>
  <c r="E384"/>
  <c r="D385"/>
  <c r="E385"/>
  <c r="D386"/>
  <c r="E386"/>
  <c r="D387"/>
  <c r="E387"/>
  <c r="D388"/>
  <c r="E388"/>
  <c r="D389"/>
  <c r="E389"/>
  <c r="D390"/>
  <c r="E390"/>
  <c r="B391"/>
  <c r="E391" s="1"/>
  <c r="C391"/>
  <c r="D391" s="1"/>
  <c r="F391"/>
  <c r="D392"/>
  <c r="E392"/>
  <c r="D393"/>
  <c r="E393"/>
  <c r="D394"/>
  <c r="E394"/>
  <c r="D396"/>
  <c r="E396"/>
  <c r="B397"/>
  <c r="C397"/>
  <c r="D397"/>
  <c r="E397"/>
  <c r="F397"/>
  <c r="D398"/>
  <c r="E398"/>
  <c r="B400"/>
  <c r="C400"/>
  <c r="C399" s="1"/>
  <c r="D399" s="1"/>
  <c r="D400"/>
  <c r="E400"/>
  <c r="F400"/>
  <c r="D401"/>
  <c r="E401"/>
  <c r="D402"/>
  <c r="E402"/>
  <c r="D403"/>
  <c r="E403"/>
  <c r="D404"/>
  <c r="E404"/>
  <c r="B405"/>
  <c r="C405"/>
  <c r="D405"/>
  <c r="E405" s="1"/>
  <c r="F405"/>
  <c r="D406"/>
  <c r="E406"/>
  <c r="D407"/>
  <c r="E407" s="1"/>
  <c r="D408"/>
  <c r="E408"/>
  <c r="D409"/>
  <c r="E409"/>
  <c r="D410"/>
  <c r="E410"/>
  <c r="D411"/>
  <c r="E411"/>
  <c r="D412"/>
  <c r="E412"/>
  <c r="D413"/>
  <c r="E413"/>
  <c r="B414"/>
  <c r="E414" s="1"/>
  <c r="C414"/>
  <c r="D414" s="1"/>
  <c r="F414"/>
  <c r="D415"/>
  <c r="E415"/>
  <c r="D416"/>
  <c r="E416"/>
  <c r="D417"/>
  <c r="E417"/>
  <c r="D418"/>
  <c r="E418"/>
  <c r="D419"/>
  <c r="E419"/>
  <c r="D420"/>
  <c r="E420"/>
  <c r="B421"/>
  <c r="B399" s="1"/>
  <c r="C421"/>
  <c r="D421" s="1"/>
  <c r="F421"/>
  <c r="F399" s="1"/>
  <c r="D422"/>
  <c r="E422"/>
  <c r="D423"/>
  <c r="E423"/>
  <c r="D424"/>
  <c r="E424"/>
  <c r="D425"/>
  <c r="E425"/>
  <c r="D426"/>
  <c r="E426"/>
  <c r="B427"/>
  <c r="E427" s="1"/>
  <c r="C427"/>
  <c r="D427" s="1"/>
  <c r="F427"/>
  <c r="D428"/>
  <c r="E428"/>
  <c r="D429"/>
  <c r="E429"/>
  <c r="D430"/>
  <c r="E430"/>
  <c r="B431"/>
  <c r="C431"/>
  <c r="D431"/>
  <c r="E431"/>
  <c r="F431"/>
  <c r="D432"/>
  <c r="E432"/>
  <c r="D433"/>
  <c r="E433"/>
  <c r="D434"/>
  <c r="E434"/>
  <c r="B435"/>
  <c r="C435"/>
  <c r="D435"/>
  <c r="E435"/>
  <c r="F435"/>
  <c r="D436"/>
  <c r="E436"/>
  <c r="D437"/>
  <c r="E437"/>
  <c r="D438"/>
  <c r="E438"/>
  <c r="B439"/>
  <c r="E439" s="1"/>
  <c r="C439"/>
  <c r="D439" s="1"/>
  <c r="F439"/>
  <c r="D440"/>
  <c r="E440" s="1"/>
  <c r="D441"/>
  <c r="E441"/>
  <c r="D442"/>
  <c r="E442"/>
  <c r="D443"/>
  <c r="E443"/>
  <c r="D444"/>
  <c r="E444"/>
  <c r="B445"/>
  <c r="E445" s="1"/>
  <c r="C445"/>
  <c r="D445" s="1"/>
  <c r="F445"/>
  <c r="D446"/>
  <c r="E446"/>
  <c r="D447"/>
  <c r="E447"/>
  <c r="D448"/>
  <c r="E448"/>
  <c r="D449"/>
  <c r="E449"/>
  <c r="D450"/>
  <c r="E450"/>
  <c r="D451"/>
  <c r="E451"/>
  <c r="B452"/>
  <c r="E452" s="1"/>
  <c r="C452"/>
  <c r="D452" s="1"/>
  <c r="F452"/>
  <c r="D453"/>
  <c r="E453"/>
  <c r="B455"/>
  <c r="B454" s="1"/>
  <c r="C455"/>
  <c r="D455" s="1"/>
  <c r="F455"/>
  <c r="F454" s="1"/>
  <c r="D456"/>
  <c r="E456" s="1"/>
  <c r="D457"/>
  <c r="E457"/>
  <c r="D458"/>
  <c r="E458"/>
  <c r="D459"/>
  <c r="E459"/>
  <c r="B460"/>
  <c r="C460"/>
  <c r="D460"/>
  <c r="E460"/>
  <c r="F460"/>
  <c r="D461"/>
  <c r="E461"/>
  <c r="D462"/>
  <c r="E462"/>
  <c r="D463"/>
  <c r="E463"/>
  <c r="D464"/>
  <c r="E464"/>
  <c r="D465"/>
  <c r="E465"/>
  <c r="D466"/>
  <c r="E466"/>
  <c r="D467"/>
  <c r="E467"/>
  <c r="D468"/>
  <c r="E468"/>
  <c r="B469"/>
  <c r="C469"/>
  <c r="D469"/>
  <c r="E469"/>
  <c r="F469"/>
  <c r="D470"/>
  <c r="E470"/>
  <c r="D471"/>
  <c r="E471"/>
  <c r="D472"/>
  <c r="E472"/>
  <c r="D473"/>
  <c r="E473"/>
  <c r="D474"/>
  <c r="E474"/>
  <c r="B475"/>
  <c r="C475"/>
  <c r="D475"/>
  <c r="E475"/>
  <c r="F475"/>
  <c r="D476"/>
  <c r="E476"/>
  <c r="D477"/>
  <c r="E477"/>
  <c r="D478"/>
  <c r="E478"/>
  <c r="D479"/>
  <c r="E479"/>
  <c r="D480"/>
  <c r="E480"/>
  <c r="B481"/>
  <c r="E481" s="1"/>
  <c r="C481"/>
  <c r="D481" s="1"/>
  <c r="F481"/>
  <c r="D482"/>
  <c r="E482"/>
  <c r="D483"/>
  <c r="E483"/>
  <c r="D484"/>
  <c r="E484"/>
  <c r="D485"/>
  <c r="E485"/>
  <c r="B486"/>
  <c r="C486"/>
  <c r="D486"/>
  <c r="E486"/>
  <c r="F486"/>
  <c r="D487"/>
  <c r="E487"/>
  <c r="D488"/>
  <c r="E488"/>
  <c r="D489"/>
  <c r="E489"/>
  <c r="D490"/>
  <c r="E490"/>
  <c r="B491"/>
  <c r="C491"/>
  <c r="D491"/>
  <c r="E491"/>
  <c r="F491"/>
  <c r="D492"/>
  <c r="E492"/>
  <c r="D493"/>
  <c r="E493"/>
  <c r="D494"/>
  <c r="E494"/>
  <c r="D495"/>
  <c r="E495"/>
  <c r="D496"/>
  <c r="E496"/>
  <c r="D497"/>
  <c r="E497"/>
  <c r="B498"/>
  <c r="E498" s="1"/>
  <c r="C498"/>
  <c r="D498" s="1"/>
  <c r="F498"/>
  <c r="D499"/>
  <c r="E499"/>
  <c r="D500"/>
  <c r="E500"/>
  <c r="D501"/>
  <c r="E501"/>
  <c r="B502"/>
  <c r="C502"/>
  <c r="D502"/>
  <c r="E502"/>
  <c r="F502"/>
  <c r="D503"/>
  <c r="E503"/>
  <c r="D504"/>
  <c r="E504"/>
  <c r="B505"/>
  <c r="E505" s="1"/>
  <c r="C505"/>
  <c r="D505" s="1"/>
  <c r="F505"/>
  <c r="D506"/>
  <c r="E506"/>
  <c r="D507"/>
  <c r="E507"/>
  <c r="D508"/>
  <c r="E508"/>
  <c r="D509"/>
  <c r="E509"/>
  <c r="B511"/>
  <c r="C511"/>
  <c r="C510" s="1"/>
  <c r="D510" s="1"/>
  <c r="D511"/>
  <c r="E511"/>
  <c r="F511"/>
  <c r="D512"/>
  <c r="E512"/>
  <c r="D513"/>
  <c r="E513"/>
  <c r="D514"/>
  <c r="E514"/>
  <c r="D515"/>
  <c r="E515"/>
  <c r="D516"/>
  <c r="E516"/>
  <c r="D517"/>
  <c r="E517"/>
  <c r="D518"/>
  <c r="E518"/>
  <c r="D519"/>
  <c r="E519" s="1"/>
  <c r="D520"/>
  <c r="E520"/>
  <c r="D521"/>
  <c r="E521"/>
  <c r="D522"/>
  <c r="E522"/>
  <c r="D523"/>
  <c r="E523"/>
  <c r="D526"/>
  <c r="E526"/>
  <c r="B527"/>
  <c r="B510" s="1"/>
  <c r="C527"/>
  <c r="D527" s="1"/>
  <c r="F527"/>
  <c r="F510" s="1"/>
  <c r="D528"/>
  <c r="E528"/>
  <c r="D529"/>
  <c r="E529"/>
  <c r="D530"/>
  <c r="E530"/>
  <c r="D531"/>
  <c r="E531"/>
  <c r="D532"/>
  <c r="E532"/>
  <c r="D533"/>
  <c r="E533"/>
  <c r="D534"/>
  <c r="E534"/>
  <c r="B535"/>
  <c r="E535" s="1"/>
  <c r="C535"/>
  <c r="D535" s="1"/>
  <c r="F535"/>
  <c r="D536"/>
  <c r="E536"/>
  <c r="D537"/>
  <c r="E537"/>
  <c r="D538"/>
  <c r="E538"/>
  <c r="D539"/>
  <c r="E539"/>
  <c r="D540"/>
  <c r="E540"/>
  <c r="D541"/>
  <c r="E541"/>
  <c r="D542"/>
  <c r="E542"/>
  <c r="D543"/>
  <c r="E543"/>
  <c r="D544"/>
  <c r="E544"/>
  <c r="D545"/>
  <c r="E545"/>
  <c r="B546"/>
  <c r="C546"/>
  <c r="D546" s="1"/>
  <c r="F546"/>
  <c r="D547"/>
  <c r="E547" s="1"/>
  <c r="D548"/>
  <c r="E548"/>
  <c r="D549"/>
  <c r="E549"/>
  <c r="D550"/>
  <c r="E550"/>
  <c r="D551"/>
  <c r="E551"/>
  <c r="D552"/>
  <c r="E552"/>
  <c r="D553"/>
  <c r="E553"/>
  <c r="D554"/>
  <c r="E554"/>
  <c r="B555"/>
  <c r="D555" s="1"/>
  <c r="C555"/>
  <c r="E555"/>
  <c r="F555"/>
  <c r="D556"/>
  <c r="E556"/>
  <c r="D557"/>
  <c r="E557"/>
  <c r="D558"/>
  <c r="E558"/>
  <c r="D559"/>
  <c r="E559"/>
  <c r="D560"/>
  <c r="E560"/>
  <c r="D561"/>
  <c r="E561"/>
  <c r="B562"/>
  <c r="C562"/>
  <c r="D562"/>
  <c r="E562"/>
  <c r="F562"/>
  <c r="D563"/>
  <c r="E563"/>
  <c r="D564"/>
  <c r="E564"/>
  <c r="D565"/>
  <c r="E565"/>
  <c r="B567"/>
  <c r="C567"/>
  <c r="C566" s="1"/>
  <c r="D566" s="1"/>
  <c r="D567"/>
  <c r="E567" s="1"/>
  <c r="F567"/>
  <c r="D568"/>
  <c r="E568"/>
  <c r="D569"/>
  <c r="E569"/>
  <c r="D570"/>
  <c r="E570"/>
  <c r="D571"/>
  <c r="E571"/>
  <c r="D572"/>
  <c r="E572"/>
  <c r="D573"/>
  <c r="E573"/>
  <c r="D574"/>
  <c r="E574"/>
  <c r="D575"/>
  <c r="E575"/>
  <c r="D576"/>
  <c r="E576"/>
  <c r="D577"/>
  <c r="E577"/>
  <c r="D578"/>
  <c r="E578"/>
  <c r="D579"/>
  <c r="E579"/>
  <c r="D580"/>
  <c r="E580"/>
  <c r="B581"/>
  <c r="B566" s="1"/>
  <c r="C581"/>
  <c r="F581"/>
  <c r="F566" s="1"/>
  <c r="D582"/>
  <c r="E582"/>
  <c r="D583"/>
  <c r="E583"/>
  <c r="D584"/>
  <c r="E584"/>
  <c r="D585"/>
  <c r="E585"/>
  <c r="D586"/>
  <c r="E586"/>
  <c r="D587"/>
  <c r="E587"/>
  <c r="D588"/>
  <c r="E588"/>
  <c r="B589"/>
  <c r="E589" s="1"/>
  <c r="C589"/>
  <c r="D589" s="1"/>
  <c r="F589"/>
  <c r="D590"/>
  <c r="E590"/>
  <c r="B591"/>
  <c r="E591" s="1"/>
  <c r="C591"/>
  <c r="D591" s="1"/>
  <c r="F591"/>
  <c r="D592"/>
  <c r="E592" s="1"/>
  <c r="D593"/>
  <c r="E593"/>
  <c r="D594"/>
  <c r="E594" s="1"/>
  <c r="D595"/>
  <c r="E595"/>
  <c r="D596"/>
  <c r="E596" s="1"/>
  <c r="D597"/>
  <c r="E597"/>
  <c r="D598"/>
  <c r="E598" s="1"/>
  <c r="D599"/>
  <c r="E599"/>
  <c r="B600"/>
  <c r="E600" s="1"/>
  <c r="C600"/>
  <c r="D600" s="1"/>
  <c r="F600"/>
  <c r="D601"/>
  <c r="E601"/>
  <c r="D602"/>
  <c r="E602"/>
  <c r="D603"/>
  <c r="E603"/>
  <c r="B604"/>
  <c r="E604" s="1"/>
  <c r="C604"/>
  <c r="D604" s="1"/>
  <c r="F604"/>
  <c r="D605"/>
  <c r="E605"/>
  <c r="D606"/>
  <c r="E606"/>
  <c r="D607"/>
  <c r="E607"/>
  <c r="D608"/>
  <c r="E608"/>
  <c r="D609"/>
  <c r="E609"/>
  <c r="D610"/>
  <c r="E610"/>
  <c r="D611"/>
  <c r="E611"/>
  <c r="D612"/>
  <c r="E612"/>
  <c r="D613"/>
  <c r="E613"/>
  <c r="B614"/>
  <c r="C614"/>
  <c r="D614"/>
  <c r="E614" s="1"/>
  <c r="F614"/>
  <c r="D615"/>
  <c r="E615"/>
  <c r="D616"/>
  <c r="E616" s="1"/>
  <c r="D617"/>
  <c r="E617"/>
  <c r="D618"/>
  <c r="E618"/>
  <c r="D619"/>
  <c r="E619"/>
  <c r="D620"/>
  <c r="E620"/>
  <c r="D621"/>
  <c r="E621"/>
  <c r="B622"/>
  <c r="C622"/>
  <c r="D622"/>
  <c r="E622"/>
  <c r="F622"/>
  <c r="D623"/>
  <c r="E623"/>
  <c r="D624"/>
  <c r="E624"/>
  <c r="D625"/>
  <c r="E625"/>
  <c r="D626"/>
  <c r="E626"/>
  <c r="D627"/>
  <c r="E627"/>
  <c r="D628"/>
  <c r="E628"/>
  <c r="B629"/>
  <c r="C629"/>
  <c r="D629"/>
  <c r="E629"/>
  <c r="F629"/>
  <c r="D630"/>
  <c r="E630"/>
  <c r="D631"/>
  <c r="E631"/>
  <c r="D632"/>
  <c r="E632"/>
  <c r="D633"/>
  <c r="E633"/>
  <c r="D634"/>
  <c r="E634"/>
  <c r="D635"/>
  <c r="E635"/>
  <c r="B636"/>
  <c r="E636" s="1"/>
  <c r="C636"/>
  <c r="D636" s="1"/>
  <c r="F636"/>
  <c r="D637"/>
  <c r="E637" s="1"/>
  <c r="D638"/>
  <c r="E638"/>
  <c r="D639"/>
  <c r="E639"/>
  <c r="D640"/>
  <c r="E640"/>
  <c r="D641"/>
  <c r="E641"/>
  <c r="D642"/>
  <c r="E642"/>
  <c r="D643"/>
  <c r="E643"/>
  <c r="D644"/>
  <c r="E644"/>
  <c r="B645"/>
  <c r="E645" s="1"/>
  <c r="C645"/>
  <c r="D645" s="1"/>
  <c r="F645"/>
  <c r="D646"/>
  <c r="E646"/>
  <c r="D647"/>
  <c r="E647"/>
  <c r="D648"/>
  <c r="E648"/>
  <c r="D649"/>
  <c r="E649"/>
  <c r="B650"/>
  <c r="C650"/>
  <c r="D650"/>
  <c r="E650"/>
  <c r="F650"/>
  <c r="D651"/>
  <c r="E651"/>
  <c r="D652"/>
  <c r="E652"/>
  <c r="B653"/>
  <c r="C653"/>
  <c r="D653"/>
  <c r="E653"/>
  <c r="F653"/>
  <c r="D654"/>
  <c r="E654"/>
  <c r="D655"/>
  <c r="E655"/>
  <c r="B656"/>
  <c r="E656" s="1"/>
  <c r="C656"/>
  <c r="D656" s="1"/>
  <c r="F656"/>
  <c r="D657"/>
  <c r="E657"/>
  <c r="D658"/>
  <c r="E658"/>
  <c r="B659"/>
  <c r="E659" s="1"/>
  <c r="C659"/>
  <c r="D659" s="1"/>
  <c r="F659"/>
  <c r="D660"/>
  <c r="E660"/>
  <c r="D661"/>
  <c r="E661"/>
  <c r="B662"/>
  <c r="C662"/>
  <c r="D662"/>
  <c r="E662"/>
  <c r="F662"/>
  <c r="D663"/>
  <c r="E663"/>
  <c r="D664"/>
  <c r="E664"/>
  <c r="B665"/>
  <c r="C665"/>
  <c r="D665"/>
  <c r="E665" s="1"/>
  <c r="F665"/>
  <c r="D666"/>
  <c r="E666"/>
  <c r="D667"/>
  <c r="E667"/>
  <c r="D668"/>
  <c r="E668"/>
  <c r="B669"/>
  <c r="C669"/>
  <c r="D669"/>
  <c r="E669"/>
  <c r="F669"/>
  <c r="D670"/>
  <c r="E670"/>
  <c r="D671"/>
  <c r="E671"/>
  <c r="D672"/>
  <c r="E672"/>
  <c r="D673"/>
  <c r="E673"/>
  <c r="B674"/>
  <c r="C674"/>
  <c r="D674"/>
  <c r="E674"/>
  <c r="F674"/>
  <c r="D675"/>
  <c r="E675"/>
  <c r="D676"/>
  <c r="E676"/>
  <c r="D677"/>
  <c r="E677"/>
  <c r="D678"/>
  <c r="E678"/>
  <c r="D679"/>
  <c r="E679"/>
  <c r="D680"/>
  <c r="E680"/>
  <c r="D681"/>
  <c r="E681"/>
  <c r="B682"/>
  <c r="C682"/>
  <c r="D682"/>
  <c r="E682"/>
  <c r="F682"/>
  <c r="D683"/>
  <c r="E683"/>
  <c r="B685"/>
  <c r="C685"/>
  <c r="D685"/>
  <c r="E685"/>
  <c r="F685"/>
  <c r="D686"/>
  <c r="E686"/>
  <c r="D687"/>
  <c r="E687"/>
  <c r="D688"/>
  <c r="E688"/>
  <c r="D689"/>
  <c r="E689"/>
  <c r="B690"/>
  <c r="C690"/>
  <c r="C684" s="1"/>
  <c r="D684" s="1"/>
  <c r="D690"/>
  <c r="E690" s="1"/>
  <c r="F690"/>
  <c r="D691"/>
  <c r="E691"/>
  <c r="D692"/>
  <c r="E692"/>
  <c r="D693"/>
  <c r="E693"/>
  <c r="D694"/>
  <c r="E694"/>
  <c r="D695"/>
  <c r="E695"/>
  <c r="D696"/>
  <c r="E696"/>
  <c r="D697"/>
  <c r="E697"/>
  <c r="D698"/>
  <c r="E698"/>
  <c r="D699"/>
  <c r="E699"/>
  <c r="D700"/>
  <c r="E700"/>
  <c r="D701"/>
  <c r="E701"/>
  <c r="D702"/>
  <c r="E702"/>
  <c r="B703"/>
  <c r="E703" s="1"/>
  <c r="C703"/>
  <c r="D703" s="1"/>
  <c r="F703"/>
  <c r="D704"/>
  <c r="E704" s="1"/>
  <c r="D705"/>
  <c r="E705"/>
  <c r="D706"/>
  <c r="E706"/>
  <c r="B707"/>
  <c r="C707"/>
  <c r="D707"/>
  <c r="E707" s="1"/>
  <c r="F707"/>
  <c r="D708"/>
  <c r="E708"/>
  <c r="D709"/>
  <c r="E709"/>
  <c r="D710"/>
  <c r="E710"/>
  <c r="D711"/>
  <c r="E711"/>
  <c r="D712"/>
  <c r="E712"/>
  <c r="D713"/>
  <c r="E713"/>
  <c r="D714"/>
  <c r="E714"/>
  <c r="D715"/>
  <c r="E715"/>
  <c r="D716"/>
  <c r="E716"/>
  <c r="D717"/>
  <c r="E717"/>
  <c r="D718"/>
  <c r="E718"/>
  <c r="B719"/>
  <c r="B684" s="1"/>
  <c r="C719"/>
  <c r="D719"/>
  <c r="E719"/>
  <c r="F719"/>
  <c r="F684" s="1"/>
  <c r="D720"/>
  <c r="E720"/>
  <c r="D721"/>
  <c r="E721"/>
  <c r="B722"/>
  <c r="C722"/>
  <c r="D722"/>
  <c r="E722"/>
  <c r="F722"/>
  <c r="D723"/>
  <c r="E723"/>
  <c r="D724"/>
  <c r="E724"/>
  <c r="D725"/>
  <c r="E725"/>
  <c r="B726"/>
  <c r="C726"/>
  <c r="D726"/>
  <c r="E726"/>
  <c r="F726"/>
  <c r="D727"/>
  <c r="E727"/>
  <c r="D728"/>
  <c r="E728" s="1"/>
  <c r="D729"/>
  <c r="E729"/>
  <c r="D730"/>
  <c r="E730"/>
  <c r="B731"/>
  <c r="C731"/>
  <c r="D731"/>
  <c r="E731" s="1"/>
  <c r="F731"/>
  <c r="D732"/>
  <c r="E732"/>
  <c r="E733"/>
  <c r="D734"/>
  <c r="E734"/>
  <c r="B735"/>
  <c r="E735" s="1"/>
  <c r="C735"/>
  <c r="D735" s="1"/>
  <c r="F735"/>
  <c r="D736"/>
  <c r="E736"/>
  <c r="D737"/>
  <c r="E737"/>
  <c r="D738"/>
  <c r="E738"/>
  <c r="B739"/>
  <c r="E739" s="1"/>
  <c r="C739"/>
  <c r="D739" s="1"/>
  <c r="F739"/>
  <c r="D740"/>
  <c r="E740"/>
  <c r="D741"/>
  <c r="E741"/>
  <c r="B742"/>
  <c r="E742" s="1"/>
  <c r="C742"/>
  <c r="D742" s="1"/>
  <c r="F742"/>
  <c r="D743"/>
  <c r="E743"/>
  <c r="D744"/>
  <c r="E744"/>
  <c r="D745"/>
  <c r="E745"/>
  <c r="D746"/>
  <c r="E746"/>
  <c r="D747"/>
  <c r="E747"/>
  <c r="D748"/>
  <c r="E748"/>
  <c r="D749"/>
  <c r="E749"/>
  <c r="D750"/>
  <c r="E750"/>
  <c r="B751"/>
  <c r="C751"/>
  <c r="D751"/>
  <c r="E751"/>
  <c r="F751"/>
  <c r="D752"/>
  <c r="E752"/>
  <c r="B753"/>
  <c r="E753" s="1"/>
  <c r="C753"/>
  <c r="D753" s="1"/>
  <c r="F753"/>
  <c r="D754"/>
  <c r="E754"/>
  <c r="B756"/>
  <c r="D756" s="1"/>
  <c r="D757"/>
  <c r="E757"/>
  <c r="D758"/>
  <c r="E758"/>
  <c r="D759"/>
  <c r="E759"/>
  <c r="D760"/>
  <c r="E760"/>
  <c r="D761"/>
  <c r="E761"/>
  <c r="D762"/>
  <c r="E762"/>
  <c r="D763"/>
  <c r="E763"/>
  <c r="D764"/>
  <c r="E764"/>
  <c r="B765"/>
  <c r="E765" s="1"/>
  <c r="C765"/>
  <c r="D765" s="1"/>
  <c r="F765"/>
  <c r="F755" s="1"/>
  <c r="D766"/>
  <c r="E766"/>
  <c r="D767"/>
  <c r="E767"/>
  <c r="D768"/>
  <c r="E768"/>
  <c r="B769"/>
  <c r="C769"/>
  <c r="D769"/>
  <c r="E769"/>
  <c r="F769"/>
  <c r="D770"/>
  <c r="E770"/>
  <c r="D771"/>
  <c r="E771"/>
  <c r="D772"/>
  <c r="E772"/>
  <c r="D773"/>
  <c r="E773"/>
  <c r="D774"/>
  <c r="E774"/>
  <c r="D775"/>
  <c r="E775"/>
  <c r="D776"/>
  <c r="E776"/>
  <c r="B777"/>
  <c r="C777"/>
  <c r="D777"/>
  <c r="E777"/>
  <c r="F777"/>
  <c r="D778"/>
  <c r="E778"/>
  <c r="D779"/>
  <c r="E779"/>
  <c r="D780"/>
  <c r="E780"/>
  <c r="D781"/>
  <c r="E781"/>
  <c r="D782"/>
  <c r="E782"/>
  <c r="B783"/>
  <c r="E783" s="1"/>
  <c r="C783"/>
  <c r="D783" s="1"/>
  <c r="F783"/>
  <c r="D784"/>
  <c r="E784"/>
  <c r="D785"/>
  <c r="E785"/>
  <c r="D786"/>
  <c r="E786"/>
  <c r="D787"/>
  <c r="E787"/>
  <c r="D788"/>
  <c r="E788"/>
  <c r="D789"/>
  <c r="E789"/>
  <c r="B790"/>
  <c r="C790"/>
  <c r="D790"/>
  <c r="E790"/>
  <c r="F790"/>
  <c r="D791"/>
  <c r="E791"/>
  <c r="D792"/>
  <c r="E792"/>
  <c r="D793"/>
  <c r="E793"/>
  <c r="D794"/>
  <c r="E794"/>
  <c r="D795"/>
  <c r="E795"/>
  <c r="B796"/>
  <c r="E796" s="1"/>
  <c r="C796"/>
  <c r="D796" s="1"/>
  <c r="F796"/>
  <c r="D797"/>
  <c r="E797"/>
  <c r="D798"/>
  <c r="E798"/>
  <c r="B799"/>
  <c r="C799"/>
  <c r="D799"/>
  <c r="E799"/>
  <c r="F799"/>
  <c r="D800"/>
  <c r="E800"/>
  <c r="D801"/>
  <c r="E801"/>
  <c r="B802"/>
  <c r="C802"/>
  <c r="D802"/>
  <c r="E802"/>
  <c r="F802"/>
  <c r="D803"/>
  <c r="E803"/>
  <c r="B804"/>
  <c r="C804"/>
  <c r="D804"/>
  <c r="E804"/>
  <c r="F804"/>
  <c r="D805"/>
  <c r="E805"/>
  <c r="B806"/>
  <c r="E806" s="1"/>
  <c r="C806"/>
  <c r="D806" s="1"/>
  <c r="F806"/>
  <c r="D807"/>
  <c r="E807"/>
  <c r="D808"/>
  <c r="E808"/>
  <c r="D809"/>
  <c r="E809"/>
  <c r="D810"/>
  <c r="E810"/>
  <c r="D811"/>
  <c r="E811"/>
  <c r="B812"/>
  <c r="E812" s="1"/>
  <c r="C812"/>
  <c r="D812" s="1"/>
  <c r="F812"/>
  <c r="D813"/>
  <c r="E813"/>
  <c r="B814"/>
  <c r="C814"/>
  <c r="D814"/>
  <c r="E814"/>
  <c r="F814"/>
  <c r="D815"/>
  <c r="E815"/>
  <c r="B816"/>
  <c r="C816"/>
  <c r="D816"/>
  <c r="E816"/>
  <c r="F816"/>
  <c r="D817"/>
  <c r="E817"/>
  <c r="D818"/>
  <c r="E818"/>
  <c r="D819"/>
  <c r="E819"/>
  <c r="D820"/>
  <c r="E820"/>
  <c r="D821"/>
  <c r="E821"/>
  <c r="D822"/>
  <c r="E822"/>
  <c r="D823"/>
  <c r="E823"/>
  <c r="D824"/>
  <c r="E824"/>
  <c r="D825"/>
  <c r="E825"/>
  <c r="D826"/>
  <c r="E826"/>
  <c r="D827"/>
  <c r="E827"/>
  <c r="D828"/>
  <c r="E828"/>
  <c r="D829"/>
  <c r="E829"/>
  <c r="D830"/>
  <c r="E830"/>
  <c r="B831"/>
  <c r="C831"/>
  <c r="D831"/>
  <c r="E831"/>
  <c r="F831"/>
  <c r="D832"/>
  <c r="E832"/>
  <c r="B834"/>
  <c r="C834"/>
  <c r="C833" s="1"/>
  <c r="D833" s="1"/>
  <c r="D834"/>
  <c r="E834" s="1"/>
  <c r="F834"/>
  <c r="D835"/>
  <c r="E835"/>
  <c r="D836"/>
  <c r="E836"/>
  <c r="D837"/>
  <c r="E837"/>
  <c r="D838"/>
  <c r="E838"/>
  <c r="D839"/>
  <c r="E839"/>
  <c r="D840"/>
  <c r="E840"/>
  <c r="D841"/>
  <c r="E841"/>
  <c r="D842"/>
  <c r="E842"/>
  <c r="D843"/>
  <c r="E843"/>
  <c r="D844"/>
  <c r="E844"/>
  <c r="B845"/>
  <c r="B833" s="1"/>
  <c r="C845"/>
  <c r="D845" s="1"/>
  <c r="F845"/>
  <c r="F833" s="1"/>
  <c r="D846"/>
  <c r="E846"/>
  <c r="B847"/>
  <c r="C847"/>
  <c r="D847"/>
  <c r="E847"/>
  <c r="F847"/>
  <c r="D848"/>
  <c r="E848"/>
  <c r="D849"/>
  <c r="E849"/>
  <c r="B850"/>
  <c r="E850" s="1"/>
  <c r="C850"/>
  <c r="D850" s="1"/>
  <c r="F850"/>
  <c r="D851"/>
  <c r="E851"/>
  <c r="B852"/>
  <c r="C852"/>
  <c r="D852"/>
  <c r="E852"/>
  <c r="F852"/>
  <c r="D853"/>
  <c r="E853"/>
  <c r="B854"/>
  <c r="C854"/>
  <c r="D854"/>
  <c r="E854"/>
  <c r="F854"/>
  <c r="D855"/>
  <c r="E855"/>
  <c r="B857"/>
  <c r="C857"/>
  <c r="D857"/>
  <c r="E857"/>
  <c r="F857"/>
  <c r="D858"/>
  <c r="E858"/>
  <c r="D859"/>
  <c r="E859"/>
  <c r="D860"/>
  <c r="E860"/>
  <c r="D861"/>
  <c r="E861" s="1"/>
  <c r="D862"/>
  <c r="E862"/>
  <c r="D863"/>
  <c r="E863"/>
  <c r="D864"/>
  <c r="E864"/>
  <c r="D865"/>
  <c r="E865"/>
  <c r="D866"/>
  <c r="E866"/>
  <c r="D867"/>
  <c r="E867"/>
  <c r="D868"/>
  <c r="E868"/>
  <c r="D869"/>
  <c r="E869"/>
  <c r="D870"/>
  <c r="E870"/>
  <c r="D871"/>
  <c r="E871"/>
  <c r="D872"/>
  <c r="E872"/>
  <c r="D873"/>
  <c r="E873"/>
  <c r="D874"/>
  <c r="E874"/>
  <c r="D875"/>
  <c r="E875"/>
  <c r="D876"/>
  <c r="E876"/>
  <c r="D877"/>
  <c r="E877"/>
  <c r="D878"/>
  <c r="E878"/>
  <c r="D879"/>
  <c r="E879"/>
  <c r="D880"/>
  <c r="E880"/>
  <c r="D881"/>
  <c r="E881"/>
  <c r="B882"/>
  <c r="C882"/>
  <c r="C856" s="1"/>
  <c r="D856" s="1"/>
  <c r="F882"/>
  <c r="D883"/>
  <c r="E883" s="1"/>
  <c r="D884"/>
  <c r="E884"/>
  <c r="D885"/>
  <c r="E885"/>
  <c r="D886"/>
  <c r="E886"/>
  <c r="D887"/>
  <c r="E887"/>
  <c r="D888"/>
  <c r="E888"/>
  <c r="D889"/>
  <c r="E889"/>
  <c r="D890"/>
  <c r="E890"/>
  <c r="D891"/>
  <c r="E891"/>
  <c r="D892"/>
  <c r="E892"/>
  <c r="D893"/>
  <c r="E893"/>
  <c r="D894"/>
  <c r="E894"/>
  <c r="D895"/>
  <c r="E895"/>
  <c r="D896"/>
  <c r="E896"/>
  <c r="D897"/>
  <c r="E897"/>
  <c r="D898"/>
  <c r="E898"/>
  <c r="D899"/>
  <c r="E899"/>
  <c r="D900"/>
  <c r="E900"/>
  <c r="D901"/>
  <c r="E901"/>
  <c r="D902"/>
  <c r="E902"/>
  <c r="D903"/>
  <c r="E903"/>
  <c r="D904"/>
  <c r="E904"/>
  <c r="D905"/>
  <c r="E905"/>
  <c r="D906"/>
  <c r="E906"/>
  <c r="B907"/>
  <c r="B856" s="1"/>
  <c r="C907"/>
  <c r="D907" s="1"/>
  <c r="F907"/>
  <c r="F856" s="1"/>
  <c r="D908"/>
  <c r="E908"/>
  <c r="D909"/>
  <c r="E909"/>
  <c r="D910"/>
  <c r="E910"/>
  <c r="D911"/>
  <c r="E911"/>
  <c r="D912"/>
  <c r="E912"/>
  <c r="D913"/>
  <c r="E913"/>
  <c r="D914"/>
  <c r="E914"/>
  <c r="D915"/>
  <c r="E915"/>
  <c r="D916"/>
  <c r="E916"/>
  <c r="D917"/>
  <c r="E917"/>
  <c r="D918"/>
  <c r="E918"/>
  <c r="D919"/>
  <c r="E919"/>
  <c r="D920"/>
  <c r="E920"/>
  <c r="D921"/>
  <c r="E921"/>
  <c r="D922"/>
  <c r="E922"/>
  <c r="D923"/>
  <c r="E923"/>
  <c r="D924"/>
  <c r="E924"/>
  <c r="D925"/>
  <c r="E925"/>
  <c r="D926"/>
  <c r="E926"/>
  <c r="D927"/>
  <c r="E927"/>
  <c r="D928"/>
  <c r="E928"/>
  <c r="D929"/>
  <c r="E929"/>
  <c r="D930"/>
  <c r="E930"/>
  <c r="D931"/>
  <c r="E931"/>
  <c r="D932"/>
  <c r="E932"/>
  <c r="B933"/>
  <c r="C933"/>
  <c r="D933" s="1"/>
  <c r="E933"/>
  <c r="F933"/>
  <c r="D934"/>
  <c r="E934"/>
  <c r="D935"/>
  <c r="E935"/>
  <c r="D936"/>
  <c r="E936"/>
  <c r="D937"/>
  <c r="E937"/>
  <c r="D938"/>
  <c r="E938"/>
  <c r="D939"/>
  <c r="E939"/>
  <c r="D940"/>
  <c r="E940"/>
  <c r="D941"/>
  <c r="E941"/>
  <c r="D942"/>
  <c r="E942"/>
  <c r="D943"/>
  <c r="E943"/>
  <c r="B944"/>
  <c r="E944" s="1"/>
  <c r="C944"/>
  <c r="D944" s="1"/>
  <c r="F944"/>
  <c r="D945"/>
  <c r="E945"/>
  <c r="D946"/>
  <c r="E946"/>
  <c r="D947"/>
  <c r="E947"/>
  <c r="D948"/>
  <c r="E948"/>
  <c r="D949"/>
  <c r="E949"/>
  <c r="D950"/>
  <c r="E950"/>
  <c r="D951"/>
  <c r="E951"/>
  <c r="D952"/>
  <c r="E952"/>
  <c r="D953"/>
  <c r="E953"/>
  <c r="D954"/>
  <c r="E954"/>
  <c r="B955"/>
  <c r="C955"/>
  <c r="D955" s="1"/>
  <c r="E955"/>
  <c r="F955"/>
  <c r="D956"/>
  <c r="E956"/>
  <c r="D957"/>
  <c r="E957"/>
  <c r="D958"/>
  <c r="E958"/>
  <c r="D959"/>
  <c r="E959"/>
  <c r="D960"/>
  <c r="E960"/>
  <c r="B961"/>
  <c r="E961" s="1"/>
  <c r="C961"/>
  <c r="D961" s="1"/>
  <c r="F961"/>
  <c r="D962"/>
  <c r="E962"/>
  <c r="D963"/>
  <c r="E963"/>
  <c r="D964"/>
  <c r="E964"/>
  <c r="D965"/>
  <c r="E965"/>
  <c r="D966"/>
  <c r="E966"/>
  <c r="D967"/>
  <c r="E967"/>
  <c r="B968"/>
  <c r="C968"/>
  <c r="D968" s="1"/>
  <c r="E968"/>
  <c r="F968"/>
  <c r="D969"/>
  <c r="E969"/>
  <c r="D970"/>
  <c r="E970"/>
  <c r="D971"/>
  <c r="E971"/>
  <c r="D972"/>
  <c r="E972"/>
  <c r="D973"/>
  <c r="E973"/>
  <c r="D974"/>
  <c r="E974"/>
  <c r="B975"/>
  <c r="C975"/>
  <c r="D975"/>
  <c r="E975"/>
  <c r="F975"/>
  <c r="D976"/>
  <c r="E976"/>
  <c r="D977"/>
  <c r="E977"/>
  <c r="B978"/>
  <c r="C978"/>
  <c r="D978" s="1"/>
  <c r="E978"/>
  <c r="F978"/>
  <c r="D979"/>
  <c r="E979"/>
  <c r="D980"/>
  <c r="E980"/>
  <c r="B982"/>
  <c r="C982"/>
  <c r="D982" s="1"/>
  <c r="E982" s="1"/>
  <c r="F982"/>
  <c r="D983"/>
  <c r="E983" s="1"/>
  <c r="D984"/>
  <c r="E984"/>
  <c r="D985"/>
  <c r="E985"/>
  <c r="D986"/>
  <c r="E986"/>
  <c r="D987"/>
  <c r="E987"/>
  <c r="D988"/>
  <c r="E988"/>
  <c r="D989"/>
  <c r="E989"/>
  <c r="D990"/>
  <c r="E990"/>
  <c r="D991"/>
  <c r="E991"/>
  <c r="D992"/>
  <c r="E992"/>
  <c r="D993"/>
  <c r="E993"/>
  <c r="D994"/>
  <c r="E994"/>
  <c r="D995"/>
  <c r="E995"/>
  <c r="D996"/>
  <c r="E996"/>
  <c r="D997"/>
  <c r="E997"/>
  <c r="D998"/>
  <c r="E998"/>
  <c r="D999"/>
  <c r="E999"/>
  <c r="D1000"/>
  <c r="E1000"/>
  <c r="D1001"/>
  <c r="E1001"/>
  <c r="D1002"/>
  <c r="E1002"/>
  <c r="D1003"/>
  <c r="E1003"/>
  <c r="D1004"/>
  <c r="E1004"/>
  <c r="B1005"/>
  <c r="C1005"/>
  <c r="D1005"/>
  <c r="E1005"/>
  <c r="F1005"/>
  <c r="D1006"/>
  <c r="E1006"/>
  <c r="D1007"/>
  <c r="E1007"/>
  <c r="D1008"/>
  <c r="E1008"/>
  <c r="D1009"/>
  <c r="E1009"/>
  <c r="D1010"/>
  <c r="E1010"/>
  <c r="D1011"/>
  <c r="E1011"/>
  <c r="D1012"/>
  <c r="E1012"/>
  <c r="D1013"/>
  <c r="E1013"/>
  <c r="D1014"/>
  <c r="E1014"/>
  <c r="B1015"/>
  <c r="B981" s="1"/>
  <c r="C1015"/>
  <c r="C981" s="1"/>
  <c r="E1015"/>
  <c r="F1015"/>
  <c r="F981" s="1"/>
  <c r="D1016"/>
  <c r="E1016"/>
  <c r="D1017"/>
  <c r="E1017"/>
  <c r="D1018"/>
  <c r="E1018"/>
  <c r="D1019"/>
  <c r="E1019"/>
  <c r="D1020"/>
  <c r="E1020"/>
  <c r="D1021"/>
  <c r="E1021"/>
  <c r="D1022"/>
  <c r="E1022"/>
  <c r="D1023"/>
  <c r="E1023"/>
  <c r="D1024"/>
  <c r="E1024"/>
  <c r="B1025"/>
  <c r="E1025" s="1"/>
  <c r="C1025"/>
  <c r="D1025" s="1"/>
  <c r="F1025"/>
  <c r="D1026"/>
  <c r="E1026"/>
  <c r="D1027"/>
  <c r="E1027"/>
  <c r="D1028"/>
  <c r="E1028"/>
  <c r="D1029"/>
  <c r="E1029"/>
  <c r="B1030"/>
  <c r="C1030"/>
  <c r="D1030" s="1"/>
  <c r="E1030"/>
  <c r="F1030"/>
  <c r="D1031"/>
  <c r="E1031"/>
  <c r="D1032"/>
  <c r="E1032"/>
  <c r="D1033"/>
  <c r="E1033"/>
  <c r="D1034"/>
  <c r="E1034"/>
  <c r="D1035"/>
  <c r="E1035"/>
  <c r="D1036"/>
  <c r="E1036"/>
  <c r="B1037"/>
  <c r="C1037"/>
  <c r="D1037"/>
  <c r="E1037"/>
  <c r="F1037"/>
  <c r="D1038"/>
  <c r="E1038"/>
  <c r="D1039"/>
  <c r="E1039"/>
  <c r="D1040"/>
  <c r="E1040"/>
  <c r="D1041"/>
  <c r="E1041"/>
  <c r="B1042"/>
  <c r="C1042"/>
  <c r="D1042" s="1"/>
  <c r="E1042"/>
  <c r="F1042"/>
  <c r="D1043"/>
  <c r="E1043"/>
  <c r="D1044"/>
  <c r="E1044"/>
  <c r="B1046"/>
  <c r="C1046"/>
  <c r="D1046" s="1"/>
  <c r="E1046"/>
  <c r="F1046"/>
  <c r="D1047"/>
  <c r="E1047"/>
  <c r="D1048"/>
  <c r="E1048"/>
  <c r="D1049"/>
  <c r="E1049"/>
  <c r="D1050"/>
  <c r="E1050"/>
  <c r="D1051"/>
  <c r="E1051"/>
  <c r="D1052"/>
  <c r="E1052"/>
  <c r="D1053"/>
  <c r="E1053"/>
  <c r="D1054"/>
  <c r="E1054"/>
  <c r="D1055"/>
  <c r="E1055"/>
  <c r="B1056"/>
  <c r="B1045" s="1"/>
  <c r="E1045" s="1"/>
  <c r="C1056"/>
  <c r="D1056" s="1"/>
  <c r="F1056"/>
  <c r="F1045" s="1"/>
  <c r="D1057"/>
  <c r="E1057"/>
  <c r="D1058"/>
  <c r="E1058"/>
  <c r="D1059"/>
  <c r="E1059"/>
  <c r="D1060"/>
  <c r="E1060"/>
  <c r="D1061"/>
  <c r="E1061"/>
  <c r="D1062"/>
  <c r="E1062"/>
  <c r="D1063"/>
  <c r="E1063"/>
  <c r="D1064"/>
  <c r="E1064"/>
  <c r="D1065"/>
  <c r="E1065"/>
  <c r="D1066"/>
  <c r="E1066"/>
  <c r="D1067"/>
  <c r="E1067"/>
  <c r="D1068"/>
  <c r="E1068"/>
  <c r="D1069"/>
  <c r="E1069"/>
  <c r="D1070"/>
  <c r="E1070"/>
  <c r="D1071"/>
  <c r="E1071"/>
  <c r="B1072"/>
  <c r="C1072"/>
  <c r="D1072" s="1"/>
  <c r="E1072"/>
  <c r="F1072"/>
  <c r="D1073"/>
  <c r="E1073"/>
  <c r="D1074"/>
  <c r="E1074"/>
  <c r="D1075"/>
  <c r="E1075"/>
  <c r="D1076"/>
  <c r="E1076"/>
  <c r="B1077"/>
  <c r="E1077" s="1"/>
  <c r="C1077"/>
  <c r="D1077" s="1"/>
  <c r="F1077"/>
  <c r="D1078"/>
  <c r="E1078"/>
  <c r="D1079"/>
  <c r="E1079"/>
  <c r="D1080"/>
  <c r="E1080"/>
  <c r="D1081"/>
  <c r="E1081"/>
  <c r="D1082"/>
  <c r="E1082"/>
  <c r="D1083"/>
  <c r="E1083"/>
  <c r="D1084"/>
  <c r="E1084"/>
  <c r="D1085"/>
  <c r="E1085"/>
  <c r="D1086"/>
  <c r="E1086"/>
  <c r="D1087"/>
  <c r="E1087"/>
  <c r="D1088"/>
  <c r="E1088"/>
  <c r="D1089"/>
  <c r="E1089"/>
  <c r="D1090"/>
  <c r="E1090"/>
  <c r="B1091"/>
  <c r="C1091"/>
  <c r="D1091" s="1"/>
  <c r="E1091"/>
  <c r="F1091"/>
  <c r="D1092"/>
  <c r="E1092"/>
  <c r="D1093"/>
  <c r="E1093"/>
  <c r="D1094"/>
  <c r="E1094"/>
  <c r="D1095"/>
  <c r="E1095"/>
  <c r="D1096"/>
  <c r="E1096"/>
  <c r="D1097"/>
  <c r="E1097"/>
  <c r="B1098"/>
  <c r="E1098" s="1"/>
  <c r="C1098"/>
  <c r="D1098" s="1"/>
  <c r="F1098"/>
  <c r="D1099"/>
  <c r="E1099"/>
  <c r="D1100"/>
  <c r="E1100"/>
  <c r="D1101"/>
  <c r="E1101"/>
  <c r="D1102"/>
  <c r="E1102"/>
  <c r="D1103"/>
  <c r="E1103"/>
  <c r="D1104"/>
  <c r="E1104"/>
  <c r="B1105"/>
  <c r="C1105"/>
  <c r="D1105" s="1"/>
  <c r="E1105"/>
  <c r="F1105"/>
  <c r="D1106"/>
  <c r="E1106"/>
  <c r="D1107"/>
  <c r="E1107"/>
  <c r="D1108"/>
  <c r="E1108"/>
  <c r="D1109"/>
  <c r="E1109"/>
  <c r="D1110"/>
  <c r="E1110"/>
  <c r="B1112"/>
  <c r="C1112"/>
  <c r="D1112" s="1"/>
  <c r="E1112" s="1"/>
  <c r="F1112"/>
  <c r="D1113"/>
  <c r="E1113" s="1"/>
  <c r="D1114"/>
  <c r="E1114"/>
  <c r="D1115"/>
  <c r="E1115"/>
  <c r="D1116"/>
  <c r="E1116"/>
  <c r="D1117"/>
  <c r="E1117"/>
  <c r="D1118"/>
  <c r="E1118"/>
  <c r="D1119"/>
  <c r="E1119"/>
  <c r="D1120"/>
  <c r="E1120" s="1"/>
  <c r="D1121"/>
  <c r="E1121"/>
  <c r="B1122"/>
  <c r="B1111" s="1"/>
  <c r="C1122"/>
  <c r="D1122" s="1"/>
  <c r="F1122"/>
  <c r="F1111" s="1"/>
  <c r="D1123"/>
  <c r="E1123"/>
  <c r="D1124"/>
  <c r="E1124"/>
  <c r="D1125"/>
  <c r="E1125"/>
  <c r="D1126"/>
  <c r="E1126"/>
  <c r="D1127"/>
  <c r="E1127"/>
  <c r="B1128"/>
  <c r="C1128"/>
  <c r="D1128" s="1"/>
  <c r="E1128"/>
  <c r="F1128"/>
  <c r="D1129"/>
  <c r="E1129"/>
  <c r="D1130"/>
  <c r="E1130"/>
  <c r="B1132"/>
  <c r="C1132"/>
  <c r="D1132" s="1"/>
  <c r="E1132"/>
  <c r="F1132"/>
  <c r="D1133"/>
  <c r="E1133"/>
  <c r="D1134"/>
  <c r="E1134"/>
  <c r="D1135"/>
  <c r="E1135"/>
  <c r="D1136"/>
  <c r="E1136"/>
  <c r="D1137"/>
  <c r="E1137"/>
  <c r="D1138"/>
  <c r="E1138"/>
  <c r="B1139"/>
  <c r="C1139"/>
  <c r="D1139"/>
  <c r="E1139"/>
  <c r="F1139"/>
  <c r="D1140"/>
  <c r="E1140"/>
  <c r="D1141"/>
  <c r="E1141"/>
  <c r="D1142"/>
  <c r="E1142"/>
  <c r="D1143"/>
  <c r="E1143"/>
  <c r="D1144"/>
  <c r="E1144"/>
  <c r="D1145"/>
  <c r="E1145"/>
  <c r="D1146"/>
  <c r="E1146"/>
  <c r="D1147"/>
  <c r="E1147"/>
  <c r="D1148"/>
  <c r="E1148"/>
  <c r="B1149"/>
  <c r="B1131" s="1"/>
  <c r="E1131" s="1"/>
  <c r="C1149"/>
  <c r="D1149" s="1"/>
  <c r="E1149"/>
  <c r="F1149"/>
  <c r="F1131" s="1"/>
  <c r="D1150"/>
  <c r="E1150"/>
  <c r="D1151"/>
  <c r="E1151"/>
  <c r="D1152"/>
  <c r="E1152"/>
  <c r="D1153"/>
  <c r="E1153"/>
  <c r="D1154"/>
  <c r="E1154"/>
  <c r="B1155"/>
  <c r="E1155" s="1"/>
  <c r="C1155"/>
  <c r="D1155" s="1"/>
  <c r="F1155"/>
  <c r="D1156"/>
  <c r="E1156"/>
  <c r="D1157"/>
  <c r="E1157"/>
  <c r="B1158"/>
  <c r="C1158"/>
  <c r="D1158" s="1"/>
  <c r="E1158"/>
  <c r="F1158"/>
  <c r="D1159"/>
  <c r="E1159"/>
  <c r="B1160"/>
  <c r="E1160" s="1"/>
  <c r="C1160"/>
  <c r="D1160" s="1"/>
  <c r="F1160"/>
  <c r="D1161"/>
  <c r="E1161"/>
  <c r="D1162"/>
  <c r="E1162"/>
  <c r="D1163"/>
  <c r="E1163"/>
  <c r="D1164"/>
  <c r="E1164"/>
  <c r="D1165"/>
  <c r="E1165"/>
  <c r="D1166"/>
  <c r="E1166"/>
  <c r="D1167"/>
  <c r="E1167"/>
  <c r="D1168"/>
  <c r="E1168"/>
  <c r="D1169"/>
  <c r="E1169"/>
  <c r="B1171"/>
  <c r="B1170" s="1"/>
  <c r="E1170" s="1"/>
  <c r="C1171"/>
  <c r="D1171" s="1"/>
  <c r="F1171"/>
  <c r="F1170" s="1"/>
  <c r="D1172"/>
  <c r="E1172"/>
  <c r="D1173"/>
  <c r="E1173"/>
  <c r="D1174"/>
  <c r="E1174"/>
  <c r="D1175"/>
  <c r="E1175"/>
  <c r="D1176"/>
  <c r="E1176"/>
  <c r="D1177"/>
  <c r="E1177"/>
  <c r="D1178"/>
  <c r="E1178"/>
  <c r="D1179"/>
  <c r="E1179"/>
  <c r="D1180"/>
  <c r="E1180"/>
  <c r="D1181"/>
  <c r="E1181"/>
  <c r="D1182"/>
  <c r="E1182"/>
  <c r="D1183"/>
  <c r="E1183"/>
  <c r="D1184"/>
  <c r="E1184"/>
  <c r="D1185"/>
  <c r="E1185"/>
  <c r="D1186"/>
  <c r="E1186"/>
  <c r="D1187"/>
  <c r="E1187"/>
  <c r="D1188"/>
  <c r="E1188"/>
  <c r="D1189"/>
  <c r="E1189"/>
  <c r="B1190"/>
  <c r="C1190"/>
  <c r="D1190" s="1"/>
  <c r="E1190"/>
  <c r="F1190"/>
  <c r="D1191"/>
  <c r="E1191"/>
  <c r="D1192"/>
  <c r="E1192"/>
  <c r="D1193"/>
  <c r="E1193"/>
  <c r="D1194"/>
  <c r="E1194"/>
  <c r="D1195"/>
  <c r="E1195"/>
  <c r="D1196"/>
  <c r="E1196"/>
  <c r="D1197"/>
  <c r="E1197"/>
  <c r="D1198"/>
  <c r="E1198"/>
  <c r="D1199"/>
  <c r="E1199"/>
  <c r="D1200"/>
  <c r="E1200"/>
  <c r="D1201"/>
  <c r="E1201"/>
  <c r="D1202"/>
  <c r="E1202"/>
  <c r="D1203"/>
  <c r="E1203"/>
  <c r="D1204"/>
  <c r="E1204"/>
  <c r="D1205"/>
  <c r="E1205"/>
  <c r="D1206"/>
  <c r="E1206"/>
  <c r="D1207"/>
  <c r="E1207"/>
  <c r="D1208"/>
  <c r="E1208"/>
  <c r="B1209"/>
  <c r="C1209"/>
  <c r="D1209"/>
  <c r="E1209"/>
  <c r="F1209"/>
  <c r="D1210"/>
  <c r="E1210"/>
  <c r="D1211"/>
  <c r="E1211"/>
  <c r="D1212"/>
  <c r="E1212"/>
  <c r="D1213"/>
  <c r="E1213"/>
  <c r="D1214"/>
  <c r="E1214"/>
  <c r="D1215"/>
  <c r="E1215"/>
  <c r="D1216"/>
  <c r="E1216"/>
  <c r="D1217"/>
  <c r="E1217"/>
  <c r="B1218"/>
  <c r="C1218"/>
  <c r="D1218" s="1"/>
  <c r="E1218"/>
  <c r="F1218"/>
  <c r="D1219"/>
  <c r="E1219"/>
  <c r="D1220"/>
  <c r="E1220"/>
  <c r="D1221"/>
  <c r="E1221"/>
  <c r="D1222"/>
  <c r="E1222"/>
  <c r="D1223"/>
  <c r="E1223"/>
  <c r="D1224"/>
  <c r="E1224"/>
  <c r="D1225"/>
  <c r="E1225"/>
  <c r="D1226"/>
  <c r="E1226"/>
  <c r="D1227"/>
  <c r="E1227"/>
  <c r="D1228"/>
  <c r="E1228"/>
  <c r="D1229"/>
  <c r="E1229"/>
  <c r="D1230"/>
  <c r="E1230"/>
  <c r="D1231"/>
  <c r="E1231"/>
  <c r="D1232"/>
  <c r="E1232"/>
  <c r="B1233"/>
  <c r="E1233" s="1"/>
  <c r="C1233"/>
  <c r="D1233" s="1"/>
  <c r="F1233"/>
  <c r="D1234"/>
  <c r="E1234"/>
  <c r="B1236"/>
  <c r="B1235" s="1"/>
  <c r="C1236"/>
  <c r="D1236" s="1"/>
  <c r="F1236"/>
  <c r="F1235" s="1"/>
  <c r="D1237"/>
  <c r="E1237"/>
  <c r="D1238"/>
  <c r="E1238"/>
  <c r="D1239"/>
  <c r="E1239"/>
  <c r="D1240"/>
  <c r="E1240"/>
  <c r="D1241"/>
  <c r="E1241"/>
  <c r="D1242"/>
  <c r="E1242"/>
  <c r="D1243"/>
  <c r="E1243"/>
  <c r="D1244"/>
  <c r="E1244"/>
  <c r="B1245"/>
  <c r="C1245"/>
  <c r="D1245" s="1"/>
  <c r="E1245" s="1"/>
  <c r="F1245"/>
  <c r="D1246"/>
  <c r="E1246" s="1"/>
  <c r="D1247"/>
  <c r="E1247"/>
  <c r="D1248"/>
  <c r="E1248"/>
  <c r="B1249"/>
  <c r="E1249" s="1"/>
  <c r="C1249"/>
  <c r="D1249" s="1"/>
  <c r="F1249"/>
  <c r="D1250"/>
  <c r="E1250"/>
  <c r="D1251"/>
  <c r="E1251"/>
  <c r="D1252"/>
  <c r="E1252"/>
  <c r="B1254"/>
  <c r="B1253" s="1"/>
  <c r="E1253" s="1"/>
  <c r="C1254"/>
  <c r="D1254" s="1"/>
  <c r="F1254"/>
  <c r="F1253" s="1"/>
  <c r="D1255"/>
  <c r="E1255"/>
  <c r="D1256"/>
  <c r="E1256"/>
  <c r="D1257"/>
  <c r="E1257"/>
  <c r="D1258"/>
  <c r="E1258"/>
  <c r="D1259"/>
  <c r="E1259"/>
  <c r="D1260"/>
  <c r="E1260"/>
  <c r="D1261"/>
  <c r="E1261"/>
  <c r="D1262"/>
  <c r="E1262"/>
  <c r="D1263"/>
  <c r="E1263"/>
  <c r="D1264"/>
  <c r="E1264"/>
  <c r="D1265"/>
  <c r="E1265"/>
  <c r="D1266"/>
  <c r="E1266"/>
  <c r="D1267"/>
  <c r="E1267"/>
  <c r="D1268"/>
  <c r="E1268"/>
  <c r="B1269"/>
  <c r="C1269"/>
  <c r="D1269" s="1"/>
  <c r="E1269"/>
  <c r="F1269"/>
  <c r="D1270"/>
  <c r="E1270"/>
  <c r="D1271"/>
  <c r="E1271"/>
  <c r="D1272"/>
  <c r="E1272"/>
  <c r="D1273"/>
  <c r="E1273"/>
  <c r="D1274"/>
  <c r="E1274"/>
  <c r="D1275"/>
  <c r="E1275"/>
  <c r="D1276"/>
  <c r="E1276"/>
  <c r="D1277"/>
  <c r="E1277"/>
  <c r="D1278"/>
  <c r="E1278"/>
  <c r="D1279"/>
  <c r="E1279"/>
  <c r="D1280"/>
  <c r="E1280"/>
  <c r="D1281"/>
  <c r="E1281"/>
  <c r="D1282"/>
  <c r="E1282"/>
  <c r="B1283"/>
  <c r="E1283" s="1"/>
  <c r="C1283"/>
  <c r="D1283" s="1"/>
  <c r="F1283"/>
  <c r="D1284"/>
  <c r="E1284"/>
  <c r="D1285"/>
  <c r="E1285"/>
  <c r="D1286"/>
  <c r="E1286"/>
  <c r="D1287"/>
  <c r="E1287"/>
  <c r="B1288"/>
  <c r="C1288"/>
  <c r="D1288" s="1"/>
  <c r="E1288"/>
  <c r="F1288"/>
  <c r="D1289"/>
  <c r="E1289"/>
  <c r="D1290"/>
  <c r="E1290"/>
  <c r="D1291"/>
  <c r="E1291"/>
  <c r="D1292"/>
  <c r="E1292"/>
  <c r="D1293"/>
  <c r="E1293"/>
  <c r="B1294"/>
  <c r="E1294" s="1"/>
  <c r="C1294"/>
  <c r="D1294" s="1"/>
  <c r="F1294"/>
  <c r="D1295"/>
  <c r="E1295"/>
  <c r="D1296"/>
  <c r="E1296"/>
  <c r="D1297"/>
  <c r="E1297"/>
  <c r="D1298"/>
  <c r="E1298"/>
  <c r="D1299"/>
  <c r="E1299"/>
  <c r="D1300"/>
  <c r="E1300"/>
  <c r="D1301"/>
  <c r="E1301"/>
  <c r="D1302"/>
  <c r="E1302"/>
  <c r="D1303"/>
  <c r="E1303"/>
  <c r="D1304"/>
  <c r="E1304"/>
  <c r="D1305"/>
  <c r="E1305"/>
  <c r="B1307"/>
  <c r="B1306" s="1"/>
  <c r="C1307"/>
  <c r="D1307" s="1"/>
  <c r="F1307"/>
  <c r="F1306" s="1"/>
  <c r="D1308"/>
  <c r="E1308"/>
  <c r="D1309"/>
  <c r="E1309"/>
  <c r="D1310"/>
  <c r="E1310"/>
  <c r="D1311"/>
  <c r="E1311"/>
  <c r="D1312"/>
  <c r="E1312"/>
  <c r="D1313"/>
  <c r="E1313"/>
  <c r="D1314"/>
  <c r="E1314"/>
  <c r="D1315"/>
  <c r="E1315"/>
  <c r="D1316"/>
  <c r="E1316"/>
  <c r="D1317"/>
  <c r="E1317"/>
  <c r="D1318"/>
  <c r="E1318"/>
  <c r="B1319"/>
  <c r="C1319"/>
  <c r="D1319" s="1"/>
  <c r="E1319"/>
  <c r="F1319"/>
  <c r="D1320"/>
  <c r="E1320"/>
  <c r="D1321"/>
  <c r="E1321"/>
  <c r="D1322"/>
  <c r="E1322"/>
  <c r="D1323"/>
  <c r="E1323"/>
  <c r="D1324"/>
  <c r="E1324"/>
  <c r="B1325"/>
  <c r="C1325"/>
  <c r="D1325"/>
  <c r="E1325"/>
  <c r="F1325"/>
  <c r="D1326"/>
  <c r="E1326"/>
  <c r="D1327"/>
  <c r="E1327"/>
  <c r="D1328"/>
  <c r="E1328"/>
  <c r="D1329"/>
  <c r="E1329"/>
  <c r="D1330"/>
  <c r="E1330"/>
  <c r="B1331"/>
  <c r="C1331"/>
  <c r="D1331" s="1"/>
  <c r="E1331" s="1"/>
  <c r="F1331"/>
  <c r="D1332"/>
  <c r="E1332" s="1"/>
  <c r="D1333"/>
  <c r="E1333"/>
  <c r="D1334"/>
  <c r="E1334"/>
  <c r="D1335"/>
  <c r="E1335" s="1"/>
  <c r="D1336"/>
  <c r="E1336"/>
  <c r="D1337"/>
  <c r="E1337"/>
  <c r="D1338"/>
  <c r="E1338"/>
  <c r="B1339"/>
  <c r="E1339" s="1"/>
  <c r="C1339"/>
  <c r="D1339" s="1"/>
  <c r="F1339"/>
  <c r="D1340"/>
  <c r="E1340"/>
  <c r="D1341"/>
  <c r="E1341"/>
  <c r="D1342"/>
  <c r="E1342"/>
  <c r="D1343"/>
  <c r="E1343"/>
  <c r="D1344"/>
  <c r="E1344"/>
  <c r="D1345"/>
  <c r="E1345"/>
  <c r="D1346"/>
  <c r="E1346"/>
  <c r="D1347"/>
  <c r="E1347"/>
  <c r="D1348"/>
  <c r="E1348"/>
  <c r="D1349"/>
  <c r="E1349"/>
  <c r="D1350"/>
  <c r="E1350"/>
  <c r="D1351"/>
  <c r="E1351"/>
  <c r="B1352"/>
  <c r="C1352"/>
  <c r="D1352" s="1"/>
  <c r="E1352"/>
  <c r="F1352"/>
  <c r="D1353"/>
  <c r="E1353"/>
  <c r="D1354"/>
  <c r="E1354"/>
  <c r="D1355"/>
  <c r="E1355"/>
  <c r="B1356"/>
  <c r="E1356" s="1"/>
  <c r="C1356"/>
  <c r="D1356" s="1"/>
  <c r="F1356"/>
  <c r="D1357"/>
  <c r="E1357"/>
  <c r="D1358"/>
  <c r="E1358"/>
  <c r="D1359"/>
  <c r="E1359"/>
  <c r="D1360"/>
  <c r="E1360"/>
  <c r="D1361"/>
  <c r="E1361"/>
  <c r="D1362"/>
  <c r="E1362"/>
  <c r="D1363"/>
  <c r="E1363"/>
  <c r="C1364"/>
  <c r="D1365"/>
  <c r="E1365"/>
  <c r="B1366"/>
  <c r="B1364" s="1"/>
  <c r="E1364" s="1"/>
  <c r="C1366"/>
  <c r="D1366"/>
  <c r="E1366"/>
  <c r="F1366"/>
  <c r="F1364" s="1"/>
  <c r="D1367"/>
  <c r="E1367"/>
  <c r="B1368"/>
  <c r="C1368"/>
  <c r="D1368" s="1"/>
  <c r="E1368" s="1"/>
  <c r="F1368"/>
  <c r="D1369"/>
  <c r="E1369"/>
  <c r="D1370"/>
  <c r="E1370"/>
  <c r="B1371"/>
  <c r="C1371"/>
  <c r="D1371"/>
  <c r="E1371" s="1"/>
  <c r="F1371"/>
  <c r="D1372"/>
  <c r="E1372"/>
  <c r="D1373"/>
  <c r="E1373"/>
  <c r="D1374"/>
  <c r="E1374"/>
  <c r="D1375"/>
  <c r="E1375" s="1"/>
  <c r="B1376"/>
  <c r="C1376"/>
  <c r="D1376" s="1"/>
  <c r="E1376"/>
  <c r="F1376"/>
  <c r="D1377"/>
  <c r="E1377"/>
  <c r="D1378"/>
  <c r="E1378"/>
  <c r="D1379"/>
  <c r="E1379"/>
  <c r="B7" i="20"/>
  <c r="B6" s="1"/>
  <c r="C7"/>
  <c r="D7" s="1"/>
  <c r="F7"/>
  <c r="F6" s="1"/>
  <c r="D8"/>
  <c r="E8" s="1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B19"/>
  <c r="C19"/>
  <c r="D19" s="1"/>
  <c r="E19" s="1"/>
  <c r="F19"/>
  <c r="D20"/>
  <c r="E20" s="1"/>
  <c r="D21"/>
  <c r="E21"/>
  <c r="D22"/>
  <c r="E22"/>
  <c r="D23"/>
  <c r="E23"/>
  <c r="D24"/>
  <c r="E24"/>
  <c r="D25"/>
  <c r="E25"/>
  <c r="D26"/>
  <c r="E26" s="1"/>
  <c r="D27"/>
  <c r="E27"/>
  <c r="B28"/>
  <c r="E28" s="1"/>
  <c r="C28"/>
  <c r="D28" s="1"/>
  <c r="F28"/>
  <c r="D29"/>
  <c r="E29" s="1"/>
  <c r="D30"/>
  <c r="E30"/>
  <c r="D31"/>
  <c r="E31" s="1"/>
  <c r="D32"/>
  <c r="E32"/>
  <c r="D33"/>
  <c r="E33"/>
  <c r="D34"/>
  <c r="E34"/>
  <c r="D35"/>
  <c r="E35" s="1"/>
  <c r="D36"/>
  <c r="E36"/>
  <c r="D37"/>
  <c r="E37" s="1"/>
  <c r="D38"/>
  <c r="E38"/>
  <c r="B39"/>
  <c r="C39"/>
  <c r="D39" s="1"/>
  <c r="E39" s="1"/>
  <c r="F39"/>
  <c r="D40"/>
  <c r="E40" s="1"/>
  <c r="D41"/>
  <c r="E41"/>
  <c r="D42"/>
  <c r="E42"/>
  <c r="D43"/>
  <c r="E43"/>
  <c r="D44"/>
  <c r="E44"/>
  <c r="D45"/>
  <c r="E45"/>
  <c r="D46"/>
  <c r="E46"/>
  <c r="D47"/>
  <c r="E47" s="1"/>
  <c r="D48"/>
  <c r="E48"/>
  <c r="D49"/>
  <c r="E49" s="1"/>
  <c r="D50"/>
  <c r="E50"/>
  <c r="B51"/>
  <c r="E51" s="1"/>
  <c r="C51"/>
  <c r="D51" s="1"/>
  <c r="F51"/>
  <c r="D52"/>
  <c r="E52" s="1"/>
  <c r="D53"/>
  <c r="E53"/>
  <c r="D54"/>
  <c r="E54"/>
  <c r="D55"/>
  <c r="E55"/>
  <c r="D56"/>
  <c r="E56"/>
  <c r="D57"/>
  <c r="E57"/>
  <c r="D58"/>
  <c r="E58"/>
  <c r="D59"/>
  <c r="E59"/>
  <c r="D60"/>
  <c r="E60" s="1"/>
  <c r="D61"/>
  <c r="E61"/>
  <c r="B62"/>
  <c r="C62"/>
  <c r="D62" s="1"/>
  <c r="E62" s="1"/>
  <c r="F62"/>
  <c r="D63"/>
  <c r="E63" s="1"/>
  <c r="D64"/>
  <c r="E64"/>
  <c r="D65"/>
  <c r="E65"/>
  <c r="D66"/>
  <c r="E66"/>
  <c r="D67"/>
  <c r="E67"/>
  <c r="D68"/>
  <c r="E68"/>
  <c r="D69"/>
  <c r="E69"/>
  <c r="D70"/>
  <c r="E70"/>
  <c r="D71"/>
  <c r="E71" s="1"/>
  <c r="D72"/>
  <c r="E72"/>
  <c r="B73"/>
  <c r="C73"/>
  <c r="D73"/>
  <c r="E73"/>
  <c r="F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B85"/>
  <c r="C85"/>
  <c r="D85" s="1"/>
  <c r="E85" s="1"/>
  <c r="F85"/>
  <c r="D86"/>
  <c r="E86" s="1"/>
  <c r="D87"/>
  <c r="E87"/>
  <c r="D88"/>
  <c r="E88"/>
  <c r="D89"/>
  <c r="E89"/>
  <c r="D90"/>
  <c r="E90"/>
  <c r="D91"/>
  <c r="E91"/>
  <c r="D92"/>
  <c r="E92" s="1"/>
  <c r="D93"/>
  <c r="E93"/>
  <c r="B94"/>
  <c r="C94"/>
  <c r="D94"/>
  <c r="E94"/>
  <c r="F94"/>
  <c r="D95"/>
  <c r="E95"/>
  <c r="D96"/>
  <c r="E96"/>
  <c r="D97"/>
  <c r="E97"/>
  <c r="D98"/>
  <c r="E98"/>
  <c r="D99"/>
  <c r="E99"/>
  <c r="D100"/>
  <c r="E100"/>
  <c r="D105"/>
  <c r="E105"/>
  <c r="D106"/>
  <c r="E106"/>
  <c r="B107"/>
  <c r="C107"/>
  <c r="D107" s="1"/>
  <c r="E107" s="1"/>
  <c r="F107"/>
  <c r="D108"/>
  <c r="E108" s="1"/>
  <c r="D109"/>
  <c r="E109"/>
  <c r="D110"/>
  <c r="E110"/>
  <c r="D111"/>
  <c r="E111"/>
  <c r="D112"/>
  <c r="E112"/>
  <c r="D114"/>
  <c r="E114"/>
  <c r="D115"/>
  <c r="E115" s="1"/>
  <c r="D116"/>
  <c r="E116"/>
  <c r="B117"/>
  <c r="E117" s="1"/>
  <c r="C117"/>
  <c r="D117" s="1"/>
  <c r="F117"/>
  <c r="D118"/>
  <c r="E118" s="1"/>
  <c r="D119"/>
  <c r="E119"/>
  <c r="D120"/>
  <c r="E120"/>
  <c r="D121"/>
  <c r="E121"/>
  <c r="D122"/>
  <c r="E122"/>
  <c r="D123"/>
  <c r="E123"/>
  <c r="D124"/>
  <c r="E124" s="1"/>
  <c r="D125"/>
  <c r="E125"/>
  <c r="B126"/>
  <c r="C126"/>
  <c r="D126" s="1"/>
  <c r="E126" s="1"/>
  <c r="F126"/>
  <c r="D127"/>
  <c r="E127"/>
  <c r="D128"/>
  <c r="E128"/>
  <c r="D129"/>
  <c r="E129"/>
  <c r="D130"/>
  <c r="E130"/>
  <c r="D131"/>
  <c r="E131"/>
  <c r="D132"/>
  <c r="E132"/>
  <c r="D133"/>
  <c r="E133"/>
  <c r="D134"/>
  <c r="E134" s="1"/>
  <c r="D135"/>
  <c r="E135"/>
  <c r="D136"/>
  <c r="E136"/>
  <c r="B137"/>
  <c r="C137"/>
  <c r="D137"/>
  <c r="E137"/>
  <c r="F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9"/>
  <c r="E149"/>
  <c r="D150"/>
  <c r="E150"/>
  <c r="B151"/>
  <c r="C151"/>
  <c r="D151" s="1"/>
  <c r="E151" s="1"/>
  <c r="F151"/>
  <c r="D152"/>
  <c r="E152" s="1"/>
  <c r="D153"/>
  <c r="E153"/>
  <c r="D154"/>
  <c r="E154"/>
  <c r="D155"/>
  <c r="E155"/>
  <c r="D156"/>
  <c r="E156"/>
  <c r="D157"/>
  <c r="E157"/>
  <c r="B158"/>
  <c r="C158"/>
  <c r="D158"/>
  <c r="E158"/>
  <c r="F158"/>
  <c r="D159"/>
  <c r="E159"/>
  <c r="D160"/>
  <c r="E160"/>
  <c r="D161"/>
  <c r="E161"/>
  <c r="D162"/>
  <c r="E162"/>
  <c r="D163"/>
  <c r="E163"/>
  <c r="D164"/>
  <c r="E164"/>
  <c r="D165"/>
  <c r="E165"/>
  <c r="B166"/>
  <c r="C166"/>
  <c r="D166" s="1"/>
  <c r="E166" s="1"/>
  <c r="F166"/>
  <c r="D167"/>
  <c r="E167" s="1"/>
  <c r="D168"/>
  <c r="E168"/>
  <c r="D169"/>
  <c r="E169"/>
  <c r="D170"/>
  <c r="E170"/>
  <c r="D171"/>
  <c r="E171"/>
  <c r="B172"/>
  <c r="E172" s="1"/>
  <c r="C172"/>
  <c r="D172" s="1"/>
  <c r="F172"/>
  <c r="D173"/>
  <c r="E173"/>
  <c r="D174"/>
  <c r="E174"/>
  <c r="D175"/>
  <c r="E175"/>
  <c r="D176"/>
  <c r="E176"/>
  <c r="D177"/>
  <c r="E177"/>
  <c r="D178"/>
  <c r="E178"/>
  <c r="B179"/>
  <c r="C179"/>
  <c r="D179" s="1"/>
  <c r="E179" s="1"/>
  <c r="F179"/>
  <c r="D180"/>
  <c r="E180" s="1"/>
  <c r="D181"/>
  <c r="E181"/>
  <c r="D182"/>
  <c r="E182"/>
  <c r="D183"/>
  <c r="E183"/>
  <c r="D184"/>
  <c r="E184" s="1"/>
  <c r="D185"/>
  <c r="E185"/>
  <c r="B186"/>
  <c r="C186"/>
  <c r="D186"/>
  <c r="E186" s="1"/>
  <c r="F186"/>
  <c r="D187"/>
  <c r="E187"/>
  <c r="D188"/>
  <c r="E188"/>
  <c r="D189"/>
  <c r="E189"/>
  <c r="D190"/>
  <c r="E190"/>
  <c r="D191"/>
  <c r="E191"/>
  <c r="D192"/>
  <c r="E192"/>
  <c r="B193"/>
  <c r="C193"/>
  <c r="D193" s="1"/>
  <c r="E193" s="1"/>
  <c r="F193"/>
  <c r="D194"/>
  <c r="E194" s="1"/>
  <c r="D195"/>
  <c r="E195"/>
  <c r="D196"/>
  <c r="E196"/>
  <c r="D198"/>
  <c r="E198" s="1"/>
  <c r="D199"/>
  <c r="E199"/>
  <c r="B200"/>
  <c r="C200"/>
  <c r="D200"/>
  <c r="E200" s="1"/>
  <c r="F200"/>
  <c r="D201"/>
  <c r="E201"/>
  <c r="D202"/>
  <c r="E202"/>
  <c r="D203"/>
  <c r="E203"/>
  <c r="D204"/>
  <c r="E204" s="1"/>
  <c r="D205"/>
  <c r="E205"/>
  <c r="B206"/>
  <c r="C206"/>
  <c r="D206" s="1"/>
  <c r="E206" s="1"/>
  <c r="F206"/>
  <c r="D207"/>
  <c r="E207" s="1"/>
  <c r="D208"/>
  <c r="E208"/>
  <c r="D209"/>
  <c r="E209"/>
  <c r="D212"/>
  <c r="E212"/>
  <c r="D213"/>
  <c r="E213"/>
  <c r="B214"/>
  <c r="E214" s="1"/>
  <c r="C214"/>
  <c r="D214" s="1"/>
  <c r="F214"/>
  <c r="D215"/>
  <c r="E215"/>
  <c r="D216"/>
  <c r="E216"/>
  <c r="D217"/>
  <c r="E217"/>
  <c r="D218"/>
  <c r="E218"/>
  <c r="D219"/>
  <c r="E219"/>
  <c r="B220"/>
  <c r="C220"/>
  <c r="D220" s="1"/>
  <c r="E220" s="1"/>
  <c r="F220"/>
  <c r="D221"/>
  <c r="E221" s="1"/>
  <c r="D222"/>
  <c r="E222"/>
  <c r="D223"/>
  <c r="E223"/>
  <c r="D224"/>
  <c r="E224" s="1"/>
  <c r="D225"/>
  <c r="E225"/>
  <c r="B226"/>
  <c r="C226"/>
  <c r="D226"/>
  <c r="E226"/>
  <c r="F226"/>
  <c r="D227"/>
  <c r="E227"/>
  <c r="D228"/>
  <c r="E228"/>
  <c r="D229"/>
  <c r="E229"/>
  <c r="D230"/>
  <c r="E230"/>
  <c r="D231"/>
  <c r="E231"/>
  <c r="B232"/>
  <c r="C232"/>
  <c r="D232" s="1"/>
  <c r="E232" s="1"/>
  <c r="F232"/>
  <c r="D233"/>
  <c r="E233" s="1"/>
  <c r="D234"/>
  <c r="E234"/>
  <c r="D235"/>
  <c r="E235"/>
  <c r="D236"/>
  <c r="E236"/>
  <c r="D237"/>
  <c r="E237"/>
  <c r="D238"/>
  <c r="E238"/>
  <c r="D239"/>
  <c r="E239"/>
  <c r="D240"/>
  <c r="E240"/>
  <c r="D241"/>
  <c r="E241"/>
  <c r="D242"/>
  <c r="E242"/>
  <c r="D243"/>
  <c r="E243"/>
  <c r="D244"/>
  <c r="E244"/>
  <c r="D245"/>
  <c r="E245"/>
  <c r="D246"/>
  <c r="E246"/>
  <c r="D247"/>
  <c r="E247"/>
  <c r="D248"/>
  <c r="E248"/>
  <c r="B249"/>
  <c r="C249"/>
  <c r="D249"/>
  <c r="E249"/>
  <c r="F249"/>
  <c r="D250"/>
  <c r="E250"/>
  <c r="D251"/>
  <c r="E251"/>
  <c r="B253"/>
  <c r="B252" s="1"/>
  <c r="E252" s="1"/>
  <c r="C253"/>
  <c r="D253" s="1"/>
  <c r="F253"/>
  <c r="F252" s="1"/>
  <c r="D254"/>
  <c r="E254"/>
  <c r="D255"/>
  <c r="E255"/>
  <c r="D256"/>
  <c r="E256"/>
  <c r="D257"/>
  <c r="E257"/>
  <c r="D258"/>
  <c r="E258"/>
  <c r="D259"/>
  <c r="E259"/>
  <c r="B260"/>
  <c r="C260"/>
  <c r="D260" s="1"/>
  <c r="E260"/>
  <c r="F260"/>
  <c r="D261"/>
  <c r="E261"/>
  <c r="D262"/>
  <c r="E262"/>
  <c r="B263"/>
  <c r="C263"/>
  <c r="D263"/>
  <c r="E263"/>
  <c r="F263"/>
  <c r="D264"/>
  <c r="E264"/>
  <c r="D265"/>
  <c r="E265"/>
  <c r="B266"/>
  <c r="C266"/>
  <c r="D266" s="1"/>
  <c r="E266"/>
  <c r="F266"/>
  <c r="D267"/>
  <c r="E267"/>
  <c r="D268"/>
  <c r="E268"/>
  <c r="D269"/>
  <c r="E269"/>
  <c r="D270"/>
  <c r="E270"/>
  <c r="D271"/>
  <c r="E271"/>
  <c r="B272"/>
  <c r="C272"/>
  <c r="D272"/>
  <c r="E272"/>
  <c r="F272"/>
  <c r="D273"/>
  <c r="E273"/>
  <c r="D274"/>
  <c r="E274"/>
  <c r="D275"/>
  <c r="E275"/>
  <c r="B276"/>
  <c r="C276"/>
  <c r="D276" s="1"/>
  <c r="E276"/>
  <c r="F276"/>
  <c r="D277"/>
  <c r="E277"/>
  <c r="B278"/>
  <c r="E278" s="1"/>
  <c r="C278"/>
  <c r="D278" s="1"/>
  <c r="F278"/>
  <c r="D279"/>
  <c r="E279"/>
  <c r="D280"/>
  <c r="E280"/>
  <c r="D281"/>
  <c r="E281"/>
  <c r="D282"/>
  <c r="E282"/>
  <c r="B289"/>
  <c r="C289"/>
  <c r="D289" s="1"/>
  <c r="E289"/>
  <c r="F289"/>
  <c r="D290"/>
  <c r="E290"/>
  <c r="B292"/>
  <c r="C292"/>
  <c r="D292" s="1"/>
  <c r="E292"/>
  <c r="F292"/>
  <c r="D293"/>
  <c r="E293"/>
  <c r="B294"/>
  <c r="B291" s="1"/>
  <c r="E291" s="1"/>
  <c r="C294"/>
  <c r="D294" s="1"/>
  <c r="F294"/>
  <c r="F291" s="1"/>
  <c r="D295"/>
  <c r="E295"/>
  <c r="B296"/>
  <c r="C296"/>
  <c r="D296" s="1"/>
  <c r="E296"/>
  <c r="F296"/>
  <c r="D297"/>
  <c r="E297"/>
  <c r="B298"/>
  <c r="C298"/>
  <c r="D298"/>
  <c r="E298"/>
  <c r="F298"/>
  <c r="D299"/>
  <c r="E299"/>
  <c r="D300"/>
  <c r="E300"/>
  <c r="D301"/>
  <c r="E301"/>
  <c r="D302"/>
  <c r="E302"/>
  <c r="D303"/>
  <c r="E303"/>
  <c r="D304"/>
  <c r="E304"/>
  <c r="D305"/>
  <c r="E305"/>
  <c r="E306"/>
  <c r="D307"/>
  <c r="E307"/>
  <c r="B308"/>
  <c r="E308" s="1"/>
  <c r="C308"/>
  <c r="D308" s="1"/>
  <c r="F308"/>
  <c r="D309"/>
  <c r="E309"/>
  <c r="B311"/>
  <c r="B310" s="1"/>
  <c r="C311"/>
  <c r="D311" s="1"/>
  <c r="F311"/>
  <c r="F310" s="1"/>
  <c r="D312"/>
  <c r="E312"/>
  <c r="B314"/>
  <c r="C314"/>
  <c r="D314" s="1"/>
  <c r="E314"/>
  <c r="F314"/>
  <c r="D315"/>
  <c r="E315"/>
  <c r="D316"/>
  <c r="E316"/>
  <c r="D317"/>
  <c r="E317"/>
  <c r="D318"/>
  <c r="E318"/>
  <c r="D321"/>
  <c r="E321"/>
  <c r="D322"/>
  <c r="E322"/>
  <c r="B323"/>
  <c r="E323" s="1"/>
  <c r="C323"/>
  <c r="D323" s="1"/>
  <c r="F323"/>
  <c r="D324"/>
  <c r="E324"/>
  <c r="D325"/>
  <c r="E325"/>
  <c r="D326"/>
  <c r="E326"/>
  <c r="D327"/>
  <c r="E327"/>
  <c r="D328"/>
  <c r="E328"/>
  <c r="D329"/>
  <c r="E329"/>
  <c r="B330"/>
  <c r="C330"/>
  <c r="D330" s="1"/>
  <c r="E330"/>
  <c r="F330"/>
  <c r="D331"/>
  <c r="E331"/>
  <c r="D332"/>
  <c r="E332"/>
  <c r="D333"/>
  <c r="E333"/>
  <c r="D334"/>
  <c r="E334"/>
  <c r="D336"/>
  <c r="E336"/>
  <c r="D337"/>
  <c r="E337"/>
  <c r="B338"/>
  <c r="C338"/>
  <c r="D338"/>
  <c r="E338"/>
  <c r="F338"/>
  <c r="D339"/>
  <c r="E339"/>
  <c r="D340"/>
  <c r="E340"/>
  <c r="D341"/>
  <c r="E341"/>
  <c r="D342"/>
  <c r="E342"/>
  <c r="D343"/>
  <c r="E343"/>
  <c r="D344"/>
  <c r="E344"/>
  <c r="D345"/>
  <c r="E345"/>
  <c r="D346"/>
  <c r="E346"/>
  <c r="B347"/>
  <c r="C347"/>
  <c r="D347" s="1"/>
  <c r="E347" s="1"/>
  <c r="F347"/>
  <c r="D348"/>
  <c r="E348" s="1"/>
  <c r="D349"/>
  <c r="E349"/>
  <c r="D350"/>
  <c r="E350"/>
  <c r="D351"/>
  <c r="E351"/>
  <c r="D352"/>
  <c r="E352"/>
  <c r="D353"/>
  <c r="E353" s="1"/>
  <c r="D354"/>
  <c r="E354"/>
  <c r="D355"/>
  <c r="E355"/>
  <c r="D356"/>
  <c r="E356"/>
  <c r="D357"/>
  <c r="E357"/>
  <c r="D358"/>
  <c r="E358"/>
  <c r="D361"/>
  <c r="E361" s="1"/>
  <c r="D362"/>
  <c r="E362"/>
  <c r="B363"/>
  <c r="C363"/>
  <c r="D363"/>
  <c r="E363"/>
  <c r="F363"/>
  <c r="D364"/>
  <c r="E364"/>
  <c r="D365"/>
  <c r="E365"/>
  <c r="D366"/>
  <c r="E366"/>
  <c r="D367"/>
  <c r="E367"/>
  <c r="D368"/>
  <c r="E368"/>
  <c r="D369"/>
  <c r="E369"/>
  <c r="D371"/>
  <c r="E371"/>
  <c r="D372"/>
  <c r="E372"/>
  <c r="B373"/>
  <c r="C373"/>
  <c r="D373" s="1"/>
  <c r="E373"/>
  <c r="F373"/>
  <c r="D374"/>
  <c r="E374"/>
  <c r="D375"/>
  <c r="E375"/>
  <c r="D376"/>
  <c r="E376"/>
  <c r="D377"/>
  <c r="E377"/>
  <c r="D378"/>
  <c r="E378"/>
  <c r="D379"/>
  <c r="E379"/>
  <c r="D381"/>
  <c r="E381"/>
  <c r="D382"/>
  <c r="E382"/>
  <c r="B383"/>
  <c r="E383" s="1"/>
  <c r="C383"/>
  <c r="D383" s="1"/>
  <c r="F383"/>
  <c r="D384"/>
  <c r="E384"/>
  <c r="D385"/>
  <c r="E385"/>
  <c r="D386"/>
  <c r="E386"/>
  <c r="D387"/>
  <c r="E387"/>
  <c r="D388"/>
  <c r="E388"/>
  <c r="D389"/>
  <c r="E389"/>
  <c r="D390"/>
  <c r="E390"/>
  <c r="B391"/>
  <c r="C391"/>
  <c r="D391" s="1"/>
  <c r="E391"/>
  <c r="F391"/>
  <c r="D392"/>
  <c r="E392"/>
  <c r="D393"/>
  <c r="E393"/>
  <c r="D394"/>
  <c r="E394"/>
  <c r="D396"/>
  <c r="E396"/>
  <c r="B397"/>
  <c r="E397" s="1"/>
  <c r="C397"/>
  <c r="D397" s="1"/>
  <c r="F397"/>
  <c r="D398"/>
  <c r="E398"/>
  <c r="B400"/>
  <c r="B399" s="1"/>
  <c r="C400"/>
  <c r="D400" s="1"/>
  <c r="F400"/>
  <c r="F399" s="1"/>
  <c r="D401"/>
  <c r="E401" s="1"/>
  <c r="D402"/>
  <c r="E402"/>
  <c r="D403"/>
  <c r="E403"/>
  <c r="D404"/>
  <c r="E404"/>
  <c r="B405"/>
  <c r="C405"/>
  <c r="D405" s="1"/>
  <c r="E405" s="1"/>
  <c r="F405"/>
  <c r="D406"/>
  <c r="E406"/>
  <c r="D407"/>
  <c r="E407" s="1"/>
  <c r="D408"/>
  <c r="E408"/>
  <c r="D409"/>
  <c r="E409"/>
  <c r="D410"/>
  <c r="E410"/>
  <c r="D411"/>
  <c r="E411"/>
  <c r="D412"/>
  <c r="E412"/>
  <c r="D413"/>
  <c r="E413"/>
  <c r="B414"/>
  <c r="C414"/>
  <c r="D414"/>
  <c r="E414"/>
  <c r="F414"/>
  <c r="D415"/>
  <c r="E415"/>
  <c r="D416"/>
  <c r="E416"/>
  <c r="D417"/>
  <c r="E417"/>
  <c r="D418"/>
  <c r="E418"/>
  <c r="D419"/>
  <c r="E419"/>
  <c r="D420"/>
  <c r="E420"/>
  <c r="B421"/>
  <c r="C421"/>
  <c r="D421" s="1"/>
  <c r="E421"/>
  <c r="F421"/>
  <c r="D422"/>
  <c r="E422"/>
  <c r="D423"/>
  <c r="E423"/>
  <c r="D424"/>
  <c r="E424"/>
  <c r="D425"/>
  <c r="E425"/>
  <c r="D426"/>
  <c r="E426"/>
  <c r="B427"/>
  <c r="C427"/>
  <c r="D427"/>
  <c r="E427"/>
  <c r="F427"/>
  <c r="D428"/>
  <c r="E428"/>
  <c r="D429"/>
  <c r="E429"/>
  <c r="D430"/>
  <c r="E430"/>
  <c r="B431"/>
  <c r="C431"/>
  <c r="D431" s="1"/>
  <c r="E431"/>
  <c r="F431"/>
  <c r="D432"/>
  <c r="E432"/>
  <c r="D433"/>
  <c r="E433"/>
  <c r="D434"/>
  <c r="E434"/>
  <c r="B435"/>
  <c r="E435" s="1"/>
  <c r="C435"/>
  <c r="D435" s="1"/>
  <c r="F435"/>
  <c r="D436"/>
  <c r="E436"/>
  <c r="D437"/>
  <c r="E437"/>
  <c r="D438"/>
  <c r="E438"/>
  <c r="B439"/>
  <c r="C439"/>
  <c r="D439" s="1"/>
  <c r="E439" s="1"/>
  <c r="F439"/>
  <c r="D440"/>
  <c r="E440" s="1"/>
  <c r="D441"/>
  <c r="E441" s="1"/>
  <c r="D442"/>
  <c r="E442"/>
  <c r="D443"/>
  <c r="E443"/>
  <c r="D444"/>
  <c r="E444"/>
  <c r="B445"/>
  <c r="C445"/>
  <c r="D445"/>
  <c r="E445"/>
  <c r="F445"/>
  <c r="D446"/>
  <c r="E446"/>
  <c r="D447"/>
  <c r="E447"/>
  <c r="D448"/>
  <c r="E448"/>
  <c r="D449"/>
  <c r="E449"/>
  <c r="D450"/>
  <c r="E450"/>
  <c r="D451"/>
  <c r="E451"/>
  <c r="B452"/>
  <c r="C452"/>
  <c r="D452" s="1"/>
  <c r="E452"/>
  <c r="F452"/>
  <c r="D453"/>
  <c r="E453"/>
  <c r="B455"/>
  <c r="C455"/>
  <c r="D455" s="1"/>
  <c r="E455" s="1"/>
  <c r="F455"/>
  <c r="D456"/>
  <c r="E456" s="1"/>
  <c r="D457"/>
  <c r="E457"/>
  <c r="D458"/>
  <c r="E458"/>
  <c r="D459"/>
  <c r="E459"/>
  <c r="B460"/>
  <c r="B454" s="1"/>
  <c r="C460"/>
  <c r="D460" s="1"/>
  <c r="F460"/>
  <c r="F454" s="1"/>
  <c r="D461"/>
  <c r="E461"/>
  <c r="D462"/>
  <c r="E462"/>
  <c r="D463"/>
  <c r="E463"/>
  <c r="D464"/>
  <c r="E464"/>
  <c r="D465"/>
  <c r="E465"/>
  <c r="D466"/>
  <c r="E466"/>
  <c r="D467"/>
  <c r="E467"/>
  <c r="D468"/>
  <c r="E468"/>
  <c r="B469"/>
  <c r="C469"/>
  <c r="D469" s="1"/>
  <c r="E469"/>
  <c r="F469"/>
  <c r="D470"/>
  <c r="E470"/>
  <c r="D471"/>
  <c r="E471"/>
  <c r="D472"/>
  <c r="E472"/>
  <c r="D473"/>
  <c r="E473"/>
  <c r="D474"/>
  <c r="E474"/>
  <c r="B475"/>
  <c r="E475" s="1"/>
  <c r="C475"/>
  <c r="D475" s="1"/>
  <c r="F475"/>
  <c r="D476"/>
  <c r="E476"/>
  <c r="D477"/>
  <c r="E477"/>
  <c r="D478"/>
  <c r="E478"/>
  <c r="D479"/>
  <c r="E479"/>
  <c r="D480"/>
  <c r="E480"/>
  <c r="B481"/>
  <c r="C481"/>
  <c r="D481" s="1"/>
  <c r="E481"/>
  <c r="F481"/>
  <c r="D482"/>
  <c r="E482"/>
  <c r="D483"/>
  <c r="E483"/>
  <c r="D484"/>
  <c r="E484"/>
  <c r="D485"/>
  <c r="E485"/>
  <c r="B486"/>
  <c r="E486" s="1"/>
  <c r="C486"/>
  <c r="D486" s="1"/>
  <c r="F486"/>
  <c r="D487"/>
  <c r="E487"/>
  <c r="D488"/>
  <c r="E488"/>
  <c r="D489"/>
  <c r="E489"/>
  <c r="D490"/>
  <c r="E490"/>
  <c r="B491"/>
  <c r="C491"/>
  <c r="D491" s="1"/>
  <c r="E491"/>
  <c r="F491"/>
  <c r="D492"/>
  <c r="E492"/>
  <c r="D493"/>
  <c r="E493"/>
  <c r="D494"/>
  <c r="E494"/>
  <c r="D495"/>
  <c r="E495"/>
  <c r="D496"/>
  <c r="E496"/>
  <c r="D497"/>
  <c r="E497"/>
  <c r="B498"/>
  <c r="C498"/>
  <c r="D498"/>
  <c r="E498"/>
  <c r="F498"/>
  <c r="D499"/>
  <c r="E499"/>
  <c r="D500"/>
  <c r="E500"/>
  <c r="D501"/>
  <c r="E501"/>
  <c r="B502"/>
  <c r="C502"/>
  <c r="D502" s="1"/>
  <c r="E502"/>
  <c r="F502"/>
  <c r="D503"/>
  <c r="E503"/>
  <c r="D504"/>
  <c r="E504"/>
  <c r="B505"/>
  <c r="C505"/>
  <c r="D505"/>
  <c r="E505"/>
  <c r="F505"/>
  <c r="D506"/>
  <c r="E506"/>
  <c r="D507"/>
  <c r="E507"/>
  <c r="D508"/>
  <c r="E508"/>
  <c r="D509"/>
  <c r="E509"/>
  <c r="B511"/>
  <c r="B510" s="1"/>
  <c r="C511"/>
  <c r="D511" s="1"/>
  <c r="F511"/>
  <c r="F510" s="1"/>
  <c r="D512"/>
  <c r="E512" s="1"/>
  <c r="D513"/>
  <c r="E513"/>
  <c r="D514"/>
  <c r="E514"/>
  <c r="D515"/>
  <c r="E515"/>
  <c r="D516"/>
  <c r="E516"/>
  <c r="D517"/>
  <c r="E517"/>
  <c r="D518"/>
  <c r="E518"/>
  <c r="D519"/>
  <c r="E519"/>
  <c r="D520"/>
  <c r="E520"/>
  <c r="D521"/>
  <c r="E521"/>
  <c r="D522"/>
  <c r="E522"/>
  <c r="D523"/>
  <c r="E523"/>
  <c r="D526"/>
  <c r="E526"/>
  <c r="B527"/>
  <c r="C527"/>
  <c r="D527" s="1"/>
  <c r="E527"/>
  <c r="F527"/>
  <c r="D528"/>
  <c r="E528"/>
  <c r="D529"/>
  <c r="E529"/>
  <c r="D530"/>
  <c r="E530"/>
  <c r="D531"/>
  <c r="E531"/>
  <c r="D532"/>
  <c r="E532"/>
  <c r="D533"/>
  <c r="E533"/>
  <c r="D534"/>
  <c r="E534"/>
  <c r="B535"/>
  <c r="C535"/>
  <c r="D535"/>
  <c r="E535"/>
  <c r="F535"/>
  <c r="D536"/>
  <c r="E536"/>
  <c r="D537"/>
  <c r="E537"/>
  <c r="D538"/>
  <c r="E538"/>
  <c r="D539"/>
  <c r="E539"/>
  <c r="D540"/>
  <c r="E540"/>
  <c r="D541"/>
  <c r="E541"/>
  <c r="D542"/>
  <c r="E542"/>
  <c r="D543"/>
  <c r="E543"/>
  <c r="D544"/>
  <c r="E544"/>
  <c r="D545"/>
  <c r="E545"/>
  <c r="B546"/>
  <c r="C546"/>
  <c r="D546" s="1"/>
  <c r="E546" s="1"/>
  <c r="F546"/>
  <c r="D547"/>
  <c r="E547" s="1"/>
  <c r="D548"/>
  <c r="E548"/>
  <c r="D549"/>
  <c r="E549"/>
  <c r="D550"/>
  <c r="E550"/>
  <c r="D551"/>
  <c r="E551"/>
  <c r="D552"/>
  <c r="E552"/>
  <c r="D553"/>
  <c r="E553"/>
  <c r="D554"/>
  <c r="E554"/>
  <c r="B555"/>
  <c r="E555" s="1"/>
  <c r="C555"/>
  <c r="D555" s="1"/>
  <c r="F555"/>
  <c r="D556"/>
  <c r="E556"/>
  <c r="D557"/>
  <c r="E557"/>
  <c r="D558"/>
  <c r="E558"/>
  <c r="D559"/>
  <c r="E559"/>
  <c r="D560"/>
  <c r="E560"/>
  <c r="D561"/>
  <c r="E561"/>
  <c r="B562"/>
  <c r="C562"/>
  <c r="D562" s="1"/>
  <c r="E562"/>
  <c r="F562"/>
  <c r="D563"/>
  <c r="E563"/>
  <c r="D564"/>
  <c r="E564"/>
  <c r="D565"/>
  <c r="E565"/>
  <c r="B567"/>
  <c r="C567"/>
  <c r="D567" s="1"/>
  <c r="E567" s="1"/>
  <c r="F567"/>
  <c r="D568"/>
  <c r="E568" s="1"/>
  <c r="D569"/>
  <c r="E569"/>
  <c r="D570"/>
  <c r="E570"/>
  <c r="D571"/>
  <c r="E571"/>
  <c r="D572"/>
  <c r="E572"/>
  <c r="D573"/>
  <c r="E573"/>
  <c r="D574"/>
  <c r="E574"/>
  <c r="D575"/>
  <c r="E575"/>
  <c r="D576"/>
  <c r="E576"/>
  <c r="D577"/>
  <c r="E577"/>
  <c r="D578"/>
  <c r="E578"/>
  <c r="D579"/>
  <c r="E579"/>
  <c r="D580"/>
  <c r="E580"/>
  <c r="B581"/>
  <c r="B566" s="1"/>
  <c r="C581"/>
  <c r="D581" s="1"/>
  <c r="F581"/>
  <c r="F566" s="1"/>
  <c r="D582"/>
  <c r="E582" s="1"/>
  <c r="D583"/>
  <c r="E583"/>
  <c r="D584"/>
  <c r="E584"/>
  <c r="D585"/>
  <c r="E585"/>
  <c r="D586"/>
  <c r="E586"/>
  <c r="D587"/>
  <c r="E587"/>
  <c r="D588"/>
  <c r="E588" s="1"/>
  <c r="B589"/>
  <c r="C589"/>
  <c r="D589" s="1"/>
  <c r="E589"/>
  <c r="F589"/>
  <c r="D590"/>
  <c r="E590"/>
  <c r="B591"/>
  <c r="C591"/>
  <c r="D591"/>
  <c r="E591" s="1"/>
  <c r="F591"/>
  <c r="D592"/>
  <c r="E592"/>
  <c r="D593"/>
  <c r="E593" s="1"/>
  <c r="D594"/>
  <c r="E594"/>
  <c r="D595"/>
  <c r="E595"/>
  <c r="D596"/>
  <c r="E596"/>
  <c r="D597"/>
  <c r="E597"/>
  <c r="D598"/>
  <c r="E598"/>
  <c r="D599"/>
  <c r="E599"/>
  <c r="B600"/>
  <c r="C600"/>
  <c r="D600" s="1"/>
  <c r="E600"/>
  <c r="F600"/>
  <c r="D601"/>
  <c r="E601"/>
  <c r="D602"/>
  <c r="E602"/>
  <c r="D603"/>
  <c r="E603"/>
  <c r="B604"/>
  <c r="C604"/>
  <c r="D604"/>
  <c r="E604"/>
  <c r="F604"/>
  <c r="D605"/>
  <c r="E605"/>
  <c r="D606"/>
  <c r="E606"/>
  <c r="D607"/>
  <c r="E607"/>
  <c r="D608"/>
  <c r="E608"/>
  <c r="D609"/>
  <c r="E609"/>
  <c r="D610"/>
  <c r="E610"/>
  <c r="D611"/>
  <c r="E611"/>
  <c r="D612"/>
  <c r="E612"/>
  <c r="D613"/>
  <c r="E613"/>
  <c r="B614"/>
  <c r="C614"/>
  <c r="D614" s="1"/>
  <c r="E614" s="1"/>
  <c r="F614"/>
  <c r="D615"/>
  <c r="E615" s="1"/>
  <c r="D616"/>
  <c r="E616" s="1"/>
  <c r="D617"/>
  <c r="E617"/>
  <c r="D618"/>
  <c r="E618"/>
  <c r="D619"/>
  <c r="E619"/>
  <c r="D620"/>
  <c r="E620"/>
  <c r="D621"/>
  <c r="E621"/>
  <c r="B622"/>
  <c r="E622" s="1"/>
  <c r="C622"/>
  <c r="D622" s="1"/>
  <c r="F622"/>
  <c r="D623"/>
  <c r="E623"/>
  <c r="D624"/>
  <c r="E624"/>
  <c r="D625"/>
  <c r="E625"/>
  <c r="D626"/>
  <c r="E626"/>
  <c r="D627"/>
  <c r="E627"/>
  <c r="D628"/>
  <c r="E628"/>
  <c r="B629"/>
  <c r="C629"/>
  <c r="D629" s="1"/>
  <c r="E629"/>
  <c r="F629"/>
  <c r="D630"/>
  <c r="E630"/>
  <c r="D631"/>
  <c r="E631"/>
  <c r="D632"/>
  <c r="E632"/>
  <c r="D633"/>
  <c r="E633"/>
  <c r="D634"/>
  <c r="E634"/>
  <c r="D635"/>
  <c r="E635"/>
  <c r="B636"/>
  <c r="C636"/>
  <c r="D636"/>
  <c r="E636" s="1"/>
  <c r="F636"/>
  <c r="D637"/>
  <c r="E637"/>
  <c r="D638"/>
  <c r="E638"/>
  <c r="D639"/>
  <c r="E639"/>
  <c r="D640"/>
  <c r="E640"/>
  <c r="D641"/>
  <c r="E641"/>
  <c r="D642"/>
  <c r="E642"/>
  <c r="D643"/>
  <c r="E643"/>
  <c r="D644"/>
  <c r="E644"/>
  <c r="B645"/>
  <c r="C645"/>
  <c r="D645" s="1"/>
  <c r="E645"/>
  <c r="F645"/>
  <c r="D646"/>
  <c r="E646"/>
  <c r="D647"/>
  <c r="E647"/>
  <c r="D648"/>
  <c r="E648"/>
  <c r="D649"/>
  <c r="E649"/>
  <c r="B650"/>
  <c r="E650" s="1"/>
  <c r="C650"/>
  <c r="D650" s="1"/>
  <c r="F650"/>
  <c r="D651"/>
  <c r="E651"/>
  <c r="D652"/>
  <c r="E652"/>
  <c r="B653"/>
  <c r="C653"/>
  <c r="D653" s="1"/>
  <c r="E653"/>
  <c r="F653"/>
  <c r="D654"/>
  <c r="E654"/>
  <c r="D655"/>
  <c r="E655"/>
  <c r="B656"/>
  <c r="C656"/>
  <c r="D656"/>
  <c r="E656"/>
  <c r="F656"/>
  <c r="D657"/>
  <c r="E657"/>
  <c r="D658"/>
  <c r="E658"/>
  <c r="B659"/>
  <c r="C659"/>
  <c r="D659" s="1"/>
  <c r="E659"/>
  <c r="F659"/>
  <c r="D660"/>
  <c r="E660"/>
  <c r="D661"/>
  <c r="E661"/>
  <c r="B662"/>
  <c r="E662" s="1"/>
  <c r="C662"/>
  <c r="D662" s="1"/>
  <c r="F662"/>
  <c r="D663"/>
  <c r="E663"/>
  <c r="D664"/>
  <c r="E664"/>
  <c r="B665"/>
  <c r="C665"/>
  <c r="D665" s="1"/>
  <c r="E665" s="1"/>
  <c r="F665"/>
  <c r="D666"/>
  <c r="E666" s="1"/>
  <c r="D667"/>
  <c r="E667"/>
  <c r="D668"/>
  <c r="E668"/>
  <c r="B669"/>
  <c r="E669" s="1"/>
  <c r="C669"/>
  <c r="D669" s="1"/>
  <c r="F669"/>
  <c r="D670"/>
  <c r="E670"/>
  <c r="D671"/>
  <c r="E671"/>
  <c r="D672"/>
  <c r="E672"/>
  <c r="D673"/>
  <c r="E673"/>
  <c r="B674"/>
  <c r="C674"/>
  <c r="D674" s="1"/>
  <c r="E674"/>
  <c r="F674"/>
  <c r="D675"/>
  <c r="E675"/>
  <c r="D676"/>
  <c r="E676"/>
  <c r="D677"/>
  <c r="E677"/>
  <c r="D678"/>
  <c r="E678"/>
  <c r="D679"/>
  <c r="E679"/>
  <c r="D680"/>
  <c r="E680"/>
  <c r="D681"/>
  <c r="E681"/>
  <c r="B682"/>
  <c r="E682" s="1"/>
  <c r="C682"/>
  <c r="D682" s="1"/>
  <c r="F682"/>
  <c r="D683"/>
  <c r="E683"/>
  <c r="B685"/>
  <c r="B684" s="1"/>
  <c r="C685"/>
  <c r="D685" s="1"/>
  <c r="F685"/>
  <c r="F684" s="1"/>
  <c r="D686"/>
  <c r="E686" s="1"/>
  <c r="D687"/>
  <c r="E687"/>
  <c r="D688"/>
  <c r="E688"/>
  <c r="D689"/>
  <c r="E689"/>
  <c r="B690"/>
  <c r="C690"/>
  <c r="D690" s="1"/>
  <c r="E690" s="1"/>
  <c r="F690"/>
  <c r="D691"/>
  <c r="E691" s="1"/>
  <c r="D692"/>
  <c r="E692"/>
  <c r="D693"/>
  <c r="E693"/>
  <c r="D694"/>
  <c r="E694"/>
  <c r="D695"/>
  <c r="E695"/>
  <c r="D696"/>
  <c r="E696"/>
  <c r="D697"/>
  <c r="E697"/>
  <c r="D698"/>
  <c r="E698"/>
  <c r="D699"/>
  <c r="E699"/>
  <c r="D700"/>
  <c r="E700"/>
  <c r="D701"/>
  <c r="E701"/>
  <c r="D702"/>
  <c r="E702"/>
  <c r="B703"/>
  <c r="C703"/>
  <c r="D703"/>
  <c r="E703" s="1"/>
  <c r="F703"/>
  <c r="D704"/>
  <c r="E704"/>
  <c r="D705"/>
  <c r="E705" s="1"/>
  <c r="D706"/>
  <c r="E706"/>
  <c r="B707"/>
  <c r="C707"/>
  <c r="D707" s="1"/>
  <c r="E707" s="1"/>
  <c r="F707"/>
  <c r="D708"/>
  <c r="E708" s="1"/>
  <c r="D709"/>
  <c r="E709"/>
  <c r="D710"/>
  <c r="E710" s="1"/>
  <c r="D711"/>
  <c r="E711"/>
  <c r="D712"/>
  <c r="E712"/>
  <c r="D713"/>
  <c r="E713"/>
  <c r="D714"/>
  <c r="E714"/>
  <c r="D715"/>
  <c r="E715"/>
  <c r="D716"/>
  <c r="E716"/>
  <c r="D717"/>
  <c r="E717"/>
  <c r="D718"/>
  <c r="E718"/>
  <c r="B719"/>
  <c r="E719" s="1"/>
  <c r="C719"/>
  <c r="D719" s="1"/>
  <c r="F719"/>
  <c r="D720"/>
  <c r="E720"/>
  <c r="D721"/>
  <c r="E721"/>
  <c r="B722"/>
  <c r="C722"/>
  <c r="D722" s="1"/>
  <c r="E722"/>
  <c r="F722"/>
  <c r="D723"/>
  <c r="E723"/>
  <c r="D724"/>
  <c r="E724"/>
  <c r="D725"/>
  <c r="E725"/>
  <c r="B726"/>
  <c r="E726" s="1"/>
  <c r="C726"/>
  <c r="D726" s="1"/>
  <c r="F726"/>
  <c r="D727"/>
  <c r="E727" s="1"/>
  <c r="D728"/>
  <c r="E728"/>
  <c r="D729"/>
  <c r="E729"/>
  <c r="D730"/>
  <c r="E730"/>
  <c r="B731"/>
  <c r="C731"/>
  <c r="D731" s="1"/>
  <c r="E731" s="1"/>
  <c r="F731"/>
  <c r="D732"/>
  <c r="E732"/>
  <c r="E733"/>
  <c r="D734"/>
  <c r="E734" s="1"/>
  <c r="B735"/>
  <c r="C735"/>
  <c r="D735" s="1"/>
  <c r="E735"/>
  <c r="F735"/>
  <c r="D736"/>
  <c r="E736"/>
  <c r="D737"/>
  <c r="E737"/>
  <c r="D738"/>
  <c r="E738"/>
  <c r="B739"/>
  <c r="C739"/>
  <c r="D739"/>
  <c r="E739"/>
  <c r="F739"/>
  <c r="D740"/>
  <c r="E740"/>
  <c r="D741"/>
  <c r="E741"/>
  <c r="B742"/>
  <c r="C742"/>
  <c r="D742" s="1"/>
  <c r="E742"/>
  <c r="F742"/>
  <c r="D743"/>
  <c r="E743"/>
  <c r="D744"/>
  <c r="E744"/>
  <c r="D745"/>
  <c r="E745"/>
  <c r="D746"/>
  <c r="E746"/>
  <c r="D747"/>
  <c r="E747"/>
  <c r="D748"/>
  <c r="E748"/>
  <c r="D749"/>
  <c r="E749"/>
  <c r="D750"/>
  <c r="E750"/>
  <c r="B751"/>
  <c r="E751" s="1"/>
  <c r="C751"/>
  <c r="D751" s="1"/>
  <c r="F751"/>
  <c r="D752"/>
  <c r="E752"/>
  <c r="B753"/>
  <c r="C753"/>
  <c r="D753" s="1"/>
  <c r="E753"/>
  <c r="F753"/>
  <c r="D754"/>
  <c r="E754"/>
  <c r="B756"/>
  <c r="D756"/>
  <c r="E756" s="1"/>
  <c r="D757"/>
  <c r="E757" s="1"/>
  <c r="D758"/>
  <c r="E758"/>
  <c r="D759"/>
  <c r="E759"/>
  <c r="D760"/>
  <c r="E760"/>
  <c r="D761"/>
  <c r="E761"/>
  <c r="D762"/>
  <c r="E762"/>
  <c r="D763"/>
  <c r="E763"/>
  <c r="D764"/>
  <c r="E764"/>
  <c r="B765"/>
  <c r="C765"/>
  <c r="D765"/>
  <c r="E765"/>
  <c r="F765"/>
  <c r="D766"/>
  <c r="E766"/>
  <c r="D767"/>
  <c r="E767"/>
  <c r="D768"/>
  <c r="E768"/>
  <c r="B769"/>
  <c r="C769"/>
  <c r="D769" s="1"/>
  <c r="E769"/>
  <c r="F769"/>
  <c r="D770"/>
  <c r="E770"/>
  <c r="D771"/>
  <c r="E771"/>
  <c r="D772"/>
  <c r="E772"/>
  <c r="D773"/>
  <c r="E773"/>
  <c r="D774"/>
  <c r="E774"/>
  <c r="D775"/>
  <c r="E775"/>
  <c r="D776"/>
  <c r="E776"/>
  <c r="B777"/>
  <c r="E777" s="1"/>
  <c r="C777"/>
  <c r="D777" s="1"/>
  <c r="F777"/>
  <c r="D778"/>
  <c r="E778"/>
  <c r="D779"/>
  <c r="E779"/>
  <c r="D780"/>
  <c r="E780"/>
  <c r="D781"/>
  <c r="E781"/>
  <c r="D782"/>
  <c r="E782"/>
  <c r="B783"/>
  <c r="C783"/>
  <c r="D783" s="1"/>
  <c r="E783"/>
  <c r="F783"/>
  <c r="D784"/>
  <c r="E784"/>
  <c r="D785"/>
  <c r="E785"/>
  <c r="D786"/>
  <c r="E786"/>
  <c r="D787"/>
  <c r="E787"/>
  <c r="D788"/>
  <c r="E788"/>
  <c r="D789"/>
  <c r="E789"/>
  <c r="B790"/>
  <c r="E790" s="1"/>
  <c r="C790"/>
  <c r="F790"/>
  <c r="D791"/>
  <c r="E791"/>
  <c r="D792"/>
  <c r="E792"/>
  <c r="D793"/>
  <c r="E793"/>
  <c r="D794"/>
  <c r="E794"/>
  <c r="D795"/>
  <c r="E795"/>
  <c r="B796"/>
  <c r="C796"/>
  <c r="D796"/>
  <c r="E796"/>
  <c r="F796"/>
  <c r="D797"/>
  <c r="E797"/>
  <c r="D798"/>
  <c r="E798"/>
  <c r="B799"/>
  <c r="E799" s="1"/>
  <c r="C799"/>
  <c r="D799" s="1"/>
  <c r="F799"/>
  <c r="D800"/>
  <c r="E800"/>
  <c r="D801"/>
  <c r="E801"/>
  <c r="B802"/>
  <c r="C802"/>
  <c r="E802"/>
  <c r="F802"/>
  <c r="D803"/>
  <c r="E803"/>
  <c r="B804"/>
  <c r="E804" s="1"/>
  <c r="C804"/>
  <c r="D804" s="1"/>
  <c r="F804"/>
  <c r="D805"/>
  <c r="E805"/>
  <c r="B806"/>
  <c r="C806"/>
  <c r="D806" s="1"/>
  <c r="E806"/>
  <c r="F806"/>
  <c r="D807"/>
  <c r="E807"/>
  <c r="D808"/>
  <c r="E808"/>
  <c r="D809"/>
  <c r="E809"/>
  <c r="D810"/>
  <c r="E810"/>
  <c r="D811"/>
  <c r="E811"/>
  <c r="B812"/>
  <c r="D812" s="1"/>
  <c r="C812"/>
  <c r="F812"/>
  <c r="D813"/>
  <c r="E813"/>
  <c r="B814"/>
  <c r="C814"/>
  <c r="D814" s="1"/>
  <c r="E814"/>
  <c r="F814"/>
  <c r="D815"/>
  <c r="E815"/>
  <c r="B816"/>
  <c r="E816" s="1"/>
  <c r="C816"/>
  <c r="D816" s="1"/>
  <c r="F816"/>
  <c r="D817"/>
  <c r="E817"/>
  <c r="D818"/>
  <c r="E818"/>
  <c r="D819"/>
  <c r="E819"/>
  <c r="D820"/>
  <c r="E820"/>
  <c r="D821"/>
  <c r="E821"/>
  <c r="D822"/>
  <c r="E822"/>
  <c r="D823"/>
  <c r="E823"/>
  <c r="D824"/>
  <c r="E824"/>
  <c r="D825"/>
  <c r="E825"/>
  <c r="D826"/>
  <c r="E826"/>
  <c r="D827"/>
  <c r="E827"/>
  <c r="D828"/>
  <c r="E828"/>
  <c r="D829"/>
  <c r="E829"/>
  <c r="D830"/>
  <c r="E830"/>
  <c r="B831"/>
  <c r="E831" s="1"/>
  <c r="C831"/>
  <c r="F831"/>
  <c r="D832"/>
  <c r="E832"/>
  <c r="B834"/>
  <c r="B833" s="1"/>
  <c r="C834"/>
  <c r="D834" s="1"/>
  <c r="E834"/>
  <c r="F834"/>
  <c r="F833" s="1"/>
  <c r="D835"/>
  <c r="E835" s="1"/>
  <c r="D836"/>
  <c r="E836"/>
  <c r="D837"/>
  <c r="E837"/>
  <c r="D838"/>
  <c r="E838"/>
  <c r="D839"/>
  <c r="E839"/>
  <c r="D840"/>
  <c r="E840"/>
  <c r="D841"/>
  <c r="E841"/>
  <c r="D842"/>
  <c r="E842"/>
  <c r="D843"/>
  <c r="E843"/>
  <c r="D844"/>
  <c r="E844"/>
  <c r="B845"/>
  <c r="C845"/>
  <c r="D845"/>
  <c r="E845"/>
  <c r="F845"/>
  <c r="D846"/>
  <c r="E846"/>
  <c r="B847"/>
  <c r="E847" s="1"/>
  <c r="C847"/>
  <c r="F847"/>
  <c r="D848"/>
  <c r="E848"/>
  <c r="D849"/>
  <c r="E849"/>
  <c r="B850"/>
  <c r="E850" s="1"/>
  <c r="C850"/>
  <c r="D850" s="1"/>
  <c r="F850"/>
  <c r="D851"/>
  <c r="E851"/>
  <c r="B852"/>
  <c r="E852" s="1"/>
  <c r="C852"/>
  <c r="D852" s="1"/>
  <c r="F852"/>
  <c r="D853"/>
  <c r="E853"/>
  <c r="B854"/>
  <c r="C854"/>
  <c r="D854"/>
  <c r="E854"/>
  <c r="F854"/>
  <c r="D855"/>
  <c r="E855"/>
  <c r="B857"/>
  <c r="C857"/>
  <c r="C856" s="1"/>
  <c r="D856" s="1"/>
  <c r="D857"/>
  <c r="E857" s="1"/>
  <c r="F857"/>
  <c r="D858"/>
  <c r="E858"/>
  <c r="D859"/>
  <c r="E859"/>
  <c r="D860"/>
  <c r="E860"/>
  <c r="D861"/>
  <c r="E861" s="1"/>
  <c r="D862"/>
  <c r="E862"/>
  <c r="D863"/>
  <c r="E863"/>
  <c r="D864"/>
  <c r="E864"/>
  <c r="D865"/>
  <c r="E865"/>
  <c r="D866"/>
  <c r="E866"/>
  <c r="D867"/>
  <c r="E867"/>
  <c r="D868"/>
  <c r="E868"/>
  <c r="D869"/>
  <c r="E869"/>
  <c r="D870"/>
  <c r="E870"/>
  <c r="D871"/>
  <c r="E871"/>
  <c r="D872"/>
  <c r="E872"/>
  <c r="D873"/>
  <c r="E873"/>
  <c r="D874"/>
  <c r="E874"/>
  <c r="D875"/>
  <c r="E875"/>
  <c r="D876"/>
  <c r="E876"/>
  <c r="D877"/>
  <c r="E877"/>
  <c r="D878"/>
  <c r="E878"/>
  <c r="D879"/>
  <c r="E879"/>
  <c r="D880"/>
  <c r="E880"/>
  <c r="D881"/>
  <c r="E881"/>
  <c r="B882"/>
  <c r="B856" s="1"/>
  <c r="C882"/>
  <c r="D882" s="1"/>
  <c r="F882"/>
  <c r="F856" s="1"/>
  <c r="D883"/>
  <c r="E883" s="1"/>
  <c r="D884"/>
  <c r="E884"/>
  <c r="D885"/>
  <c r="E885"/>
  <c r="D886"/>
  <c r="E886"/>
  <c r="D887"/>
  <c r="E887"/>
  <c r="D888"/>
  <c r="E888"/>
  <c r="D889"/>
  <c r="E889"/>
  <c r="D890"/>
  <c r="E890"/>
  <c r="D891"/>
  <c r="E891"/>
  <c r="D892"/>
  <c r="E892"/>
  <c r="D893"/>
  <c r="E893"/>
  <c r="D894"/>
  <c r="E894"/>
  <c r="D895"/>
  <c r="E895"/>
  <c r="D896"/>
  <c r="E896"/>
  <c r="D897"/>
  <c r="E897"/>
  <c r="D898"/>
  <c r="E898"/>
  <c r="D899"/>
  <c r="E899"/>
  <c r="D900"/>
  <c r="E900"/>
  <c r="D901"/>
  <c r="E901"/>
  <c r="D902"/>
  <c r="E902"/>
  <c r="D903"/>
  <c r="E903"/>
  <c r="D904"/>
  <c r="E904"/>
  <c r="D905"/>
  <c r="E905"/>
  <c r="D906"/>
  <c r="E906"/>
  <c r="B907"/>
  <c r="E907" s="1"/>
  <c r="C907"/>
  <c r="D907" s="1"/>
  <c r="F907"/>
  <c r="D908"/>
  <c r="E908"/>
  <c r="D909"/>
  <c r="E909"/>
  <c r="D910"/>
  <c r="E910"/>
  <c r="D911"/>
  <c r="E911"/>
  <c r="D912"/>
  <c r="E912"/>
  <c r="D913"/>
  <c r="E913"/>
  <c r="D914"/>
  <c r="E914"/>
  <c r="D915"/>
  <c r="E915"/>
  <c r="D916"/>
  <c r="E916"/>
  <c r="D917"/>
  <c r="E917"/>
  <c r="D918"/>
  <c r="E918"/>
  <c r="D919"/>
  <c r="E919"/>
  <c r="D920"/>
  <c r="E920"/>
  <c r="D921"/>
  <c r="E921"/>
  <c r="D922"/>
  <c r="E922"/>
  <c r="D923"/>
  <c r="E923"/>
  <c r="D924"/>
  <c r="E924"/>
  <c r="D925"/>
  <c r="E925"/>
  <c r="D926"/>
  <c r="E926"/>
  <c r="D927"/>
  <c r="E927"/>
  <c r="D928"/>
  <c r="E928"/>
  <c r="D929"/>
  <c r="E929"/>
  <c r="D930"/>
  <c r="E930"/>
  <c r="D931"/>
  <c r="E931"/>
  <c r="D932"/>
  <c r="E932"/>
  <c r="B933"/>
  <c r="E933" s="1"/>
  <c r="C933"/>
  <c r="D933" s="1"/>
  <c r="F933"/>
  <c r="D934"/>
  <c r="E934"/>
  <c r="D935"/>
  <c r="E935"/>
  <c r="D936"/>
  <c r="E936"/>
  <c r="D937"/>
  <c r="E937"/>
  <c r="D938"/>
  <c r="E938"/>
  <c r="D939"/>
  <c r="E939"/>
  <c r="D940"/>
  <c r="E940"/>
  <c r="D941"/>
  <c r="E941"/>
  <c r="D942"/>
  <c r="E942"/>
  <c r="D943"/>
  <c r="E943"/>
  <c r="B944"/>
  <c r="E944" s="1"/>
  <c r="C944"/>
  <c r="D944" s="1"/>
  <c r="F944"/>
  <c r="D945"/>
  <c r="E945"/>
  <c r="D946"/>
  <c r="E946"/>
  <c r="D947"/>
  <c r="E947"/>
  <c r="D948"/>
  <c r="E948"/>
  <c r="D949"/>
  <c r="E949"/>
  <c r="D950"/>
  <c r="E950"/>
  <c r="D951"/>
  <c r="E951"/>
  <c r="D952"/>
  <c r="E952"/>
  <c r="D953"/>
  <c r="E953"/>
  <c r="D954"/>
  <c r="E954"/>
  <c r="B955"/>
  <c r="C955"/>
  <c r="D955"/>
  <c r="E955"/>
  <c r="F955"/>
  <c r="D956"/>
  <c r="E956"/>
  <c r="D957"/>
  <c r="E957"/>
  <c r="D958"/>
  <c r="E958"/>
  <c r="D959"/>
  <c r="E959"/>
  <c r="D960"/>
  <c r="E960"/>
  <c r="B961"/>
  <c r="E961" s="1"/>
  <c r="C961"/>
  <c r="D961" s="1"/>
  <c r="F961"/>
  <c r="D962"/>
  <c r="E962"/>
  <c r="D963"/>
  <c r="E963"/>
  <c r="D964"/>
  <c r="E964"/>
  <c r="D965"/>
  <c r="E965"/>
  <c r="D966"/>
  <c r="E966"/>
  <c r="D967"/>
  <c r="E967"/>
  <c r="B968"/>
  <c r="C968"/>
  <c r="D968"/>
  <c r="E968"/>
  <c r="F968"/>
  <c r="D969"/>
  <c r="E969"/>
  <c r="D970"/>
  <c r="E970"/>
  <c r="D971"/>
  <c r="E971"/>
  <c r="D972"/>
  <c r="E972"/>
  <c r="D973"/>
  <c r="E973"/>
  <c r="D974"/>
  <c r="E974"/>
  <c r="B975"/>
  <c r="C975"/>
  <c r="D975"/>
  <c r="E975"/>
  <c r="F975"/>
  <c r="D976"/>
  <c r="E976"/>
  <c r="D977"/>
  <c r="E977"/>
  <c r="B978"/>
  <c r="E978" s="1"/>
  <c r="C978"/>
  <c r="D978" s="1"/>
  <c r="F978"/>
  <c r="D979"/>
  <c r="E979"/>
  <c r="D980"/>
  <c r="E980"/>
  <c r="B982"/>
  <c r="C982"/>
  <c r="D982"/>
  <c r="E982"/>
  <c r="F982"/>
  <c r="D983"/>
  <c r="E983"/>
  <c r="D984"/>
  <c r="E984"/>
  <c r="D985"/>
  <c r="E985"/>
  <c r="D986"/>
  <c r="E986"/>
  <c r="D987"/>
  <c r="E987"/>
  <c r="D988"/>
  <c r="E988"/>
  <c r="D989"/>
  <c r="E989"/>
  <c r="D990"/>
  <c r="E990"/>
  <c r="D991"/>
  <c r="E991"/>
  <c r="D992"/>
  <c r="E992"/>
  <c r="D993"/>
  <c r="E993"/>
  <c r="D994"/>
  <c r="E994"/>
  <c r="D995"/>
  <c r="E995"/>
  <c r="D996"/>
  <c r="E996"/>
  <c r="D997"/>
  <c r="E997"/>
  <c r="D998"/>
  <c r="E998"/>
  <c r="D999"/>
  <c r="E999"/>
  <c r="D1000"/>
  <c r="E1000"/>
  <c r="D1001"/>
  <c r="E1001"/>
  <c r="D1002"/>
  <c r="E1002"/>
  <c r="D1003"/>
  <c r="E1003"/>
  <c r="D1004"/>
  <c r="E1004"/>
  <c r="B1005"/>
  <c r="C1005"/>
  <c r="C981" s="1"/>
  <c r="D1005"/>
  <c r="E1005"/>
  <c r="F1005"/>
  <c r="D1006"/>
  <c r="E1006"/>
  <c r="D1007"/>
  <c r="E1007"/>
  <c r="D1008"/>
  <c r="E1008"/>
  <c r="D1009"/>
  <c r="E1009"/>
  <c r="D1010"/>
  <c r="E1010"/>
  <c r="D1011"/>
  <c r="E1011"/>
  <c r="D1012"/>
  <c r="E1012"/>
  <c r="D1013"/>
  <c r="E1013"/>
  <c r="D1014"/>
  <c r="E1014"/>
  <c r="B1015"/>
  <c r="C1015"/>
  <c r="D1015"/>
  <c r="E1015"/>
  <c r="F1015"/>
  <c r="D1016"/>
  <c r="E1016"/>
  <c r="D1017"/>
  <c r="E1017"/>
  <c r="D1018"/>
  <c r="E1018"/>
  <c r="D1019"/>
  <c r="E1019"/>
  <c r="D1020"/>
  <c r="E1020"/>
  <c r="D1021"/>
  <c r="E1021"/>
  <c r="D1022"/>
  <c r="E1022"/>
  <c r="D1023"/>
  <c r="E1023"/>
  <c r="D1024"/>
  <c r="E1024"/>
  <c r="B1025"/>
  <c r="B981" s="1"/>
  <c r="C1025"/>
  <c r="D1025" s="1"/>
  <c r="F1025"/>
  <c r="F981" s="1"/>
  <c r="D1026"/>
  <c r="E1026"/>
  <c r="D1027"/>
  <c r="E1027"/>
  <c r="D1028"/>
  <c r="E1028"/>
  <c r="D1029"/>
  <c r="E1029"/>
  <c r="B1030"/>
  <c r="C1030"/>
  <c r="D1030"/>
  <c r="E1030"/>
  <c r="F1030"/>
  <c r="D1031"/>
  <c r="E1031"/>
  <c r="D1032"/>
  <c r="E1032"/>
  <c r="D1033"/>
  <c r="E1033"/>
  <c r="D1034"/>
  <c r="E1034"/>
  <c r="D1035"/>
  <c r="E1035"/>
  <c r="D1036"/>
  <c r="E1036"/>
  <c r="B1037"/>
  <c r="C1037"/>
  <c r="D1037"/>
  <c r="E1037"/>
  <c r="F1037"/>
  <c r="D1038"/>
  <c r="E1038"/>
  <c r="D1039"/>
  <c r="E1039"/>
  <c r="D1040"/>
  <c r="E1040"/>
  <c r="D1041"/>
  <c r="E1041"/>
  <c r="B1042"/>
  <c r="E1042" s="1"/>
  <c r="C1042"/>
  <c r="D1042" s="1"/>
  <c r="F1042"/>
  <c r="D1043"/>
  <c r="E1043"/>
  <c r="D1044"/>
  <c r="E1044"/>
  <c r="B1046"/>
  <c r="C1046"/>
  <c r="D1046"/>
  <c r="E1046"/>
  <c r="F1046"/>
  <c r="D1047"/>
  <c r="E1047"/>
  <c r="D1048"/>
  <c r="E1048"/>
  <c r="D1049"/>
  <c r="E1049"/>
  <c r="D1050"/>
  <c r="E1050"/>
  <c r="D1051"/>
  <c r="E1051"/>
  <c r="D1052"/>
  <c r="E1052"/>
  <c r="D1053"/>
  <c r="E1053"/>
  <c r="D1054"/>
  <c r="E1054"/>
  <c r="D1055"/>
  <c r="E1055"/>
  <c r="B1056"/>
  <c r="B1045" s="1"/>
  <c r="E1045" s="1"/>
  <c r="C1056"/>
  <c r="C1045" s="1"/>
  <c r="D1045" s="1"/>
  <c r="F1056"/>
  <c r="F1045" s="1"/>
  <c r="D1057"/>
  <c r="E1057"/>
  <c r="D1058"/>
  <c r="E1058"/>
  <c r="D1059"/>
  <c r="E1059"/>
  <c r="D1060"/>
  <c r="E1060"/>
  <c r="D1061"/>
  <c r="E1061"/>
  <c r="D1062"/>
  <c r="E1062"/>
  <c r="D1063"/>
  <c r="E1063"/>
  <c r="D1064"/>
  <c r="E1064"/>
  <c r="D1065"/>
  <c r="E1065"/>
  <c r="D1066"/>
  <c r="E1066"/>
  <c r="D1067"/>
  <c r="E1067"/>
  <c r="D1068"/>
  <c r="E1068"/>
  <c r="D1069"/>
  <c r="E1069"/>
  <c r="D1070"/>
  <c r="E1070"/>
  <c r="D1071"/>
  <c r="E1071"/>
  <c r="B1072"/>
  <c r="E1072" s="1"/>
  <c r="C1072"/>
  <c r="D1072" s="1"/>
  <c r="F1072"/>
  <c r="D1073"/>
  <c r="E1073"/>
  <c r="D1074"/>
  <c r="E1074"/>
  <c r="D1075"/>
  <c r="E1075"/>
  <c r="D1076"/>
  <c r="E1076"/>
  <c r="B1077"/>
  <c r="E1077" s="1"/>
  <c r="C1077"/>
  <c r="D1077" s="1"/>
  <c r="F1077"/>
  <c r="D1078"/>
  <c r="E1078"/>
  <c r="D1079"/>
  <c r="E1079"/>
  <c r="D1080"/>
  <c r="E1080"/>
  <c r="D1081"/>
  <c r="E1081"/>
  <c r="D1082"/>
  <c r="E1082"/>
  <c r="D1083"/>
  <c r="E1083"/>
  <c r="D1084"/>
  <c r="E1084"/>
  <c r="D1085"/>
  <c r="E1085"/>
  <c r="D1086"/>
  <c r="E1086"/>
  <c r="D1087"/>
  <c r="E1087"/>
  <c r="D1088"/>
  <c r="E1088"/>
  <c r="D1089"/>
  <c r="E1089"/>
  <c r="D1090"/>
  <c r="E1090"/>
  <c r="B1091"/>
  <c r="E1091" s="1"/>
  <c r="C1091"/>
  <c r="D1091" s="1"/>
  <c r="F1091"/>
  <c r="D1092"/>
  <c r="E1092"/>
  <c r="D1093"/>
  <c r="E1093"/>
  <c r="D1094"/>
  <c r="E1094"/>
  <c r="D1095"/>
  <c r="E1095"/>
  <c r="D1096"/>
  <c r="E1096"/>
  <c r="D1097"/>
  <c r="E1097"/>
  <c r="B1098"/>
  <c r="E1098" s="1"/>
  <c r="C1098"/>
  <c r="D1098" s="1"/>
  <c r="F1098"/>
  <c r="D1099"/>
  <c r="E1099"/>
  <c r="D1100"/>
  <c r="E1100"/>
  <c r="D1101"/>
  <c r="E1101"/>
  <c r="D1102"/>
  <c r="E1102"/>
  <c r="D1103"/>
  <c r="E1103"/>
  <c r="D1104"/>
  <c r="E1104"/>
  <c r="B1105"/>
  <c r="C1105"/>
  <c r="D1105"/>
  <c r="E1105"/>
  <c r="F1105"/>
  <c r="D1106"/>
  <c r="E1106"/>
  <c r="D1107"/>
  <c r="E1107"/>
  <c r="D1108"/>
  <c r="E1108"/>
  <c r="D1109"/>
  <c r="E1109"/>
  <c r="D1110"/>
  <c r="E1110"/>
  <c r="B1112"/>
  <c r="C1112"/>
  <c r="D1112"/>
  <c r="E1112"/>
  <c r="F1112"/>
  <c r="D1113"/>
  <c r="E1113"/>
  <c r="D1114"/>
  <c r="E1114"/>
  <c r="D1115"/>
  <c r="E1115"/>
  <c r="D1116"/>
  <c r="E1116"/>
  <c r="D1117"/>
  <c r="E1117"/>
  <c r="D1118"/>
  <c r="E1118"/>
  <c r="D1119"/>
  <c r="E1119"/>
  <c r="D1120"/>
  <c r="E1120" s="1"/>
  <c r="D1121"/>
  <c r="E1121"/>
  <c r="B1122"/>
  <c r="B1111" s="1"/>
  <c r="C1122"/>
  <c r="C1111" s="1"/>
  <c r="D1111" s="1"/>
  <c r="F1122"/>
  <c r="F1111" s="1"/>
  <c r="D1123"/>
  <c r="E1123"/>
  <c r="D1124"/>
  <c r="E1124"/>
  <c r="D1125"/>
  <c r="E1125"/>
  <c r="D1126"/>
  <c r="E1126"/>
  <c r="D1127"/>
  <c r="E1127"/>
  <c r="B1128"/>
  <c r="E1128" s="1"/>
  <c r="C1128"/>
  <c r="D1128" s="1"/>
  <c r="F1128"/>
  <c r="D1129"/>
  <c r="E1129"/>
  <c r="D1130"/>
  <c r="E1130"/>
  <c r="B1132"/>
  <c r="C1132"/>
  <c r="D1132"/>
  <c r="E1132"/>
  <c r="F1132"/>
  <c r="D1133"/>
  <c r="E1133"/>
  <c r="D1134"/>
  <c r="E1134"/>
  <c r="D1135"/>
  <c r="E1135"/>
  <c r="D1136"/>
  <c r="E1136"/>
  <c r="D1137"/>
  <c r="E1137"/>
  <c r="D1138"/>
  <c r="E1138"/>
  <c r="B1139"/>
  <c r="C1139"/>
  <c r="C1131" s="1"/>
  <c r="D1131" s="1"/>
  <c r="D1139"/>
  <c r="E1139"/>
  <c r="F1139"/>
  <c r="D1140"/>
  <c r="E1140"/>
  <c r="D1141"/>
  <c r="E1141"/>
  <c r="D1142"/>
  <c r="E1142"/>
  <c r="D1143"/>
  <c r="E1143"/>
  <c r="D1144"/>
  <c r="E1144"/>
  <c r="D1145"/>
  <c r="E1145"/>
  <c r="D1146"/>
  <c r="E1146"/>
  <c r="D1147"/>
  <c r="E1147"/>
  <c r="D1148"/>
  <c r="E1148"/>
  <c r="B1149"/>
  <c r="C1149"/>
  <c r="D1149"/>
  <c r="E1149"/>
  <c r="F1149"/>
  <c r="D1150"/>
  <c r="E1150"/>
  <c r="D1151"/>
  <c r="E1151"/>
  <c r="D1152"/>
  <c r="E1152"/>
  <c r="D1153"/>
  <c r="E1153"/>
  <c r="D1154"/>
  <c r="E1154"/>
  <c r="B1155"/>
  <c r="B1131" s="1"/>
  <c r="E1131" s="1"/>
  <c r="C1155"/>
  <c r="D1155" s="1"/>
  <c r="F1155"/>
  <c r="F1131" s="1"/>
  <c r="D1156"/>
  <c r="E1156"/>
  <c r="D1157"/>
  <c r="E1157"/>
  <c r="B1158"/>
  <c r="C1158"/>
  <c r="D1158"/>
  <c r="E1158"/>
  <c r="F1158"/>
  <c r="D1159"/>
  <c r="E1159"/>
  <c r="B1160"/>
  <c r="E1160" s="1"/>
  <c r="C1160"/>
  <c r="D1160" s="1"/>
  <c r="F1160"/>
  <c r="D1161"/>
  <c r="E1161"/>
  <c r="D1162"/>
  <c r="E1162"/>
  <c r="D1163"/>
  <c r="E1163"/>
  <c r="D1164"/>
  <c r="E1164"/>
  <c r="D1165"/>
  <c r="E1165"/>
  <c r="D1166"/>
  <c r="E1166"/>
  <c r="D1167"/>
  <c r="E1167"/>
  <c r="D1168"/>
  <c r="E1168"/>
  <c r="D1169"/>
  <c r="E1169"/>
  <c r="B1171"/>
  <c r="B1170" s="1"/>
  <c r="E1170" s="1"/>
  <c r="C1171"/>
  <c r="D1171" s="1"/>
  <c r="F1171"/>
  <c r="F1170" s="1"/>
  <c r="D1172"/>
  <c r="E1172"/>
  <c r="D1173"/>
  <c r="E1173"/>
  <c r="D1174"/>
  <c r="E1174"/>
  <c r="D1175"/>
  <c r="E1175"/>
  <c r="D1176"/>
  <c r="E1176"/>
  <c r="D1177"/>
  <c r="E1177"/>
  <c r="D1178"/>
  <c r="E1178"/>
  <c r="D1179"/>
  <c r="E1179"/>
  <c r="D1180"/>
  <c r="E1180"/>
  <c r="D1181"/>
  <c r="E1181"/>
  <c r="D1182"/>
  <c r="E1182"/>
  <c r="D1183"/>
  <c r="E1183"/>
  <c r="D1184"/>
  <c r="E1184"/>
  <c r="D1185"/>
  <c r="E1185"/>
  <c r="D1186"/>
  <c r="E1186"/>
  <c r="D1187"/>
  <c r="E1187"/>
  <c r="D1188"/>
  <c r="E1188"/>
  <c r="D1189"/>
  <c r="E1189"/>
  <c r="B1190"/>
  <c r="C1190"/>
  <c r="D1190"/>
  <c r="E1190"/>
  <c r="F1190"/>
  <c r="D1191"/>
  <c r="E1191"/>
  <c r="D1192"/>
  <c r="E1192"/>
  <c r="D1193"/>
  <c r="E1193"/>
  <c r="D1194"/>
  <c r="E1194"/>
  <c r="D1195"/>
  <c r="E1195"/>
  <c r="D1196"/>
  <c r="E1196"/>
  <c r="D1197"/>
  <c r="E1197"/>
  <c r="D1198"/>
  <c r="E1198"/>
  <c r="D1199"/>
  <c r="E1199"/>
  <c r="D1200"/>
  <c r="E1200"/>
  <c r="D1201"/>
  <c r="E1201"/>
  <c r="D1202"/>
  <c r="E1202"/>
  <c r="D1203"/>
  <c r="E1203"/>
  <c r="D1204"/>
  <c r="E1204"/>
  <c r="D1205"/>
  <c r="E1205"/>
  <c r="D1206"/>
  <c r="E1206"/>
  <c r="D1207"/>
  <c r="E1207"/>
  <c r="D1208"/>
  <c r="E1208"/>
  <c r="B1209"/>
  <c r="C1209"/>
  <c r="C1170" s="1"/>
  <c r="D1209"/>
  <c r="E1209"/>
  <c r="F1209"/>
  <c r="D1210"/>
  <c r="E1210"/>
  <c r="D1211"/>
  <c r="E1211"/>
  <c r="D1212"/>
  <c r="E1212"/>
  <c r="D1213"/>
  <c r="E1213"/>
  <c r="D1214"/>
  <c r="E1214"/>
  <c r="D1215"/>
  <c r="E1215"/>
  <c r="D1216"/>
  <c r="E1216"/>
  <c r="D1217"/>
  <c r="E1217"/>
  <c r="B1218"/>
  <c r="E1218" s="1"/>
  <c r="C1218"/>
  <c r="D1218" s="1"/>
  <c r="F1218"/>
  <c r="D1219"/>
  <c r="E1219"/>
  <c r="D1220"/>
  <c r="E1220"/>
  <c r="D1221"/>
  <c r="E1221"/>
  <c r="D1222"/>
  <c r="E1222"/>
  <c r="D1223"/>
  <c r="E1223"/>
  <c r="D1224"/>
  <c r="E1224"/>
  <c r="D1225"/>
  <c r="E1225"/>
  <c r="D1226"/>
  <c r="E1226"/>
  <c r="D1227"/>
  <c r="E1227"/>
  <c r="D1228"/>
  <c r="E1228"/>
  <c r="D1229"/>
  <c r="E1229"/>
  <c r="D1230"/>
  <c r="E1230"/>
  <c r="D1231"/>
  <c r="E1231"/>
  <c r="D1232"/>
  <c r="E1232"/>
  <c r="B1233"/>
  <c r="E1233" s="1"/>
  <c r="C1233"/>
  <c r="D1233" s="1"/>
  <c r="F1233"/>
  <c r="D1234"/>
  <c r="E1234"/>
  <c r="C1235"/>
  <c r="B1236"/>
  <c r="B1235" s="1"/>
  <c r="C1236"/>
  <c r="D1236" s="1"/>
  <c r="F1236"/>
  <c r="F1235" s="1"/>
  <c r="D1237"/>
  <c r="E1237"/>
  <c r="D1238"/>
  <c r="E1238"/>
  <c r="D1239"/>
  <c r="E1239"/>
  <c r="D1240"/>
  <c r="E1240"/>
  <c r="D1241"/>
  <c r="E1241"/>
  <c r="D1242"/>
  <c r="E1242"/>
  <c r="D1243"/>
  <c r="E1243"/>
  <c r="D1244"/>
  <c r="E1244"/>
  <c r="B1245"/>
  <c r="C1245"/>
  <c r="D1245"/>
  <c r="E1245"/>
  <c r="F1245"/>
  <c r="D1246"/>
  <c r="E1246"/>
  <c r="D1247"/>
  <c r="E1247"/>
  <c r="D1248"/>
  <c r="E1248"/>
  <c r="B1249"/>
  <c r="E1249" s="1"/>
  <c r="C1249"/>
  <c r="D1249" s="1"/>
  <c r="F1249"/>
  <c r="D1250"/>
  <c r="E1250"/>
  <c r="D1251"/>
  <c r="E1251"/>
  <c r="D1252"/>
  <c r="E1252"/>
  <c r="C1253"/>
  <c r="B1254"/>
  <c r="B1253" s="1"/>
  <c r="E1253" s="1"/>
  <c r="C1254"/>
  <c r="D1254" s="1"/>
  <c r="F1254"/>
  <c r="F1253" s="1"/>
  <c r="D1255"/>
  <c r="E1255"/>
  <c r="D1256"/>
  <c r="E1256"/>
  <c r="D1257"/>
  <c r="E1257"/>
  <c r="D1258"/>
  <c r="E1258"/>
  <c r="D1259"/>
  <c r="E1259"/>
  <c r="D1260"/>
  <c r="E1260"/>
  <c r="D1261"/>
  <c r="E1261"/>
  <c r="D1262"/>
  <c r="E1262"/>
  <c r="D1263"/>
  <c r="E1263"/>
  <c r="D1264"/>
  <c r="E1264"/>
  <c r="D1265"/>
  <c r="E1265"/>
  <c r="D1266"/>
  <c r="E1266"/>
  <c r="D1267"/>
  <c r="E1267"/>
  <c r="D1268"/>
  <c r="E1268"/>
  <c r="B1269"/>
  <c r="C1269"/>
  <c r="D1269"/>
  <c r="E1269"/>
  <c r="F1269"/>
  <c r="D1270"/>
  <c r="E1270"/>
  <c r="D1271"/>
  <c r="E1271"/>
  <c r="D1272"/>
  <c r="E1272"/>
  <c r="D1273"/>
  <c r="E1273"/>
  <c r="D1274"/>
  <c r="E1274"/>
  <c r="D1275"/>
  <c r="E1275"/>
  <c r="D1276"/>
  <c r="E1276"/>
  <c r="D1277"/>
  <c r="E1277"/>
  <c r="D1278"/>
  <c r="E1278"/>
  <c r="D1279"/>
  <c r="E1279"/>
  <c r="D1280"/>
  <c r="E1280"/>
  <c r="D1281"/>
  <c r="E1281"/>
  <c r="D1282"/>
  <c r="E1282"/>
  <c r="B1283"/>
  <c r="E1283" s="1"/>
  <c r="C1283"/>
  <c r="D1283" s="1"/>
  <c r="F1283"/>
  <c r="D1284"/>
  <c r="E1284"/>
  <c r="D1285"/>
  <c r="E1285"/>
  <c r="D1286"/>
  <c r="E1286"/>
  <c r="D1287"/>
  <c r="E1287"/>
  <c r="B1288"/>
  <c r="C1288"/>
  <c r="D1288"/>
  <c r="E1288"/>
  <c r="F1288"/>
  <c r="D1289"/>
  <c r="E1289"/>
  <c r="D1290"/>
  <c r="E1290"/>
  <c r="D1291"/>
  <c r="E1291"/>
  <c r="D1292"/>
  <c r="E1292"/>
  <c r="D1293"/>
  <c r="E1293"/>
  <c r="B1294"/>
  <c r="E1294" s="1"/>
  <c r="C1294"/>
  <c r="D1294" s="1"/>
  <c r="F1294"/>
  <c r="D1295"/>
  <c r="E1295"/>
  <c r="D1296"/>
  <c r="E1296"/>
  <c r="D1297"/>
  <c r="E1297"/>
  <c r="D1298"/>
  <c r="E1298"/>
  <c r="D1299"/>
  <c r="E1299"/>
  <c r="D1300"/>
  <c r="E1300"/>
  <c r="D1301"/>
  <c r="E1301"/>
  <c r="D1302"/>
  <c r="E1302"/>
  <c r="D1303"/>
  <c r="E1303"/>
  <c r="D1304"/>
  <c r="E1304"/>
  <c r="D1305"/>
  <c r="E1305"/>
  <c r="B1307"/>
  <c r="B1306" s="1"/>
  <c r="C1307"/>
  <c r="D1307" s="1"/>
  <c r="F1307"/>
  <c r="F1306" s="1"/>
  <c r="D1308"/>
  <c r="E1308"/>
  <c r="D1309"/>
  <c r="E1309"/>
  <c r="D1310"/>
  <c r="E1310"/>
  <c r="D1311"/>
  <c r="E1311"/>
  <c r="D1312"/>
  <c r="E1312"/>
  <c r="D1313"/>
  <c r="E1313"/>
  <c r="D1314"/>
  <c r="E1314"/>
  <c r="D1315"/>
  <c r="E1315"/>
  <c r="D1316"/>
  <c r="E1316"/>
  <c r="D1317"/>
  <c r="E1317"/>
  <c r="D1318"/>
  <c r="E1318"/>
  <c r="B1319"/>
  <c r="E1319" s="1"/>
  <c r="C1319"/>
  <c r="D1319" s="1"/>
  <c r="F1319"/>
  <c r="D1320"/>
  <c r="E1320"/>
  <c r="D1321"/>
  <c r="E1321"/>
  <c r="D1322"/>
  <c r="E1322"/>
  <c r="D1323"/>
  <c r="E1323"/>
  <c r="D1324"/>
  <c r="E1324"/>
  <c r="B1325"/>
  <c r="C1325"/>
  <c r="D1325"/>
  <c r="E1325"/>
  <c r="F1325"/>
  <c r="D1326"/>
  <c r="E1326"/>
  <c r="D1327"/>
  <c r="E1327"/>
  <c r="D1328"/>
  <c r="E1328"/>
  <c r="D1329"/>
  <c r="E1329"/>
  <c r="D1330"/>
  <c r="E1330"/>
  <c r="B1331"/>
  <c r="C1331"/>
  <c r="D1331"/>
  <c r="E1331"/>
  <c r="F1331"/>
  <c r="D1332"/>
  <c r="E1332"/>
  <c r="D1333"/>
  <c r="E1333"/>
  <c r="D1334"/>
  <c r="E1334"/>
  <c r="D1335"/>
  <c r="E1335" s="1"/>
  <c r="D1336"/>
  <c r="E1336"/>
  <c r="D1337"/>
  <c r="E1337"/>
  <c r="D1338"/>
  <c r="E1338"/>
  <c r="B1339"/>
  <c r="E1339" s="1"/>
  <c r="C1339"/>
  <c r="D1339" s="1"/>
  <c r="F1339"/>
  <c r="D1340"/>
  <c r="E1340"/>
  <c r="D1341"/>
  <c r="E1341"/>
  <c r="D1342"/>
  <c r="E1342"/>
  <c r="D1343"/>
  <c r="E1343"/>
  <c r="D1344"/>
  <c r="E1344"/>
  <c r="D1345"/>
  <c r="E1345"/>
  <c r="D1346"/>
  <c r="E1346"/>
  <c r="D1347"/>
  <c r="E1347"/>
  <c r="D1348"/>
  <c r="E1348"/>
  <c r="D1349"/>
  <c r="E1349"/>
  <c r="D1350"/>
  <c r="E1350"/>
  <c r="D1351"/>
  <c r="E1351"/>
  <c r="B1352"/>
  <c r="C1352"/>
  <c r="D1352"/>
  <c r="E1352"/>
  <c r="F1352"/>
  <c r="D1353"/>
  <c r="E1353"/>
  <c r="D1354"/>
  <c r="E1354"/>
  <c r="D1355"/>
  <c r="E1355"/>
  <c r="B1356"/>
  <c r="E1356" s="1"/>
  <c r="C1356"/>
  <c r="D1356" s="1"/>
  <c r="F1356"/>
  <c r="D1357"/>
  <c r="E1357"/>
  <c r="D1358"/>
  <c r="E1358"/>
  <c r="D1359"/>
  <c r="E1359"/>
  <c r="D1360"/>
  <c r="E1360"/>
  <c r="D1361"/>
  <c r="E1361"/>
  <c r="D1362"/>
  <c r="E1362"/>
  <c r="D1363"/>
  <c r="E1363"/>
  <c r="B1364"/>
  <c r="E1364" s="1"/>
  <c r="C1364"/>
  <c r="D1364" s="1"/>
  <c r="F1364"/>
  <c r="D1365"/>
  <c r="E1365"/>
  <c r="B1366"/>
  <c r="C1366"/>
  <c r="D1366"/>
  <c r="E1366"/>
  <c r="F1366"/>
  <c r="D1367"/>
  <c r="E1367"/>
  <c r="B1368"/>
  <c r="F1368"/>
  <c r="D1369"/>
  <c r="E1369"/>
  <c r="D1370"/>
  <c r="E1370"/>
  <c r="B1371"/>
  <c r="C1371"/>
  <c r="C1368" s="1"/>
  <c r="D1368" s="1"/>
  <c r="E1368" s="1"/>
  <c r="D1371"/>
  <c r="E1371" s="1"/>
  <c r="F1371"/>
  <c r="D1372"/>
  <c r="E1372"/>
  <c r="D1373"/>
  <c r="E1373"/>
  <c r="D1374"/>
  <c r="E1374"/>
  <c r="D1375"/>
  <c r="E1375" s="1"/>
  <c r="B1376"/>
  <c r="E1376" s="1"/>
  <c r="C1376"/>
  <c r="D1376" s="1"/>
  <c r="F1376"/>
  <c r="D1377"/>
  <c r="E1377"/>
  <c r="D1378"/>
  <c r="E1378"/>
  <c r="D1379"/>
  <c r="E1379"/>
  <c r="D6" i="23"/>
  <c r="E6"/>
  <c r="D7"/>
  <c r="E7"/>
  <c r="D8"/>
  <c r="E8"/>
  <c r="D13"/>
  <c r="E13"/>
  <c r="B19"/>
  <c r="C19"/>
  <c r="E19" s="1"/>
  <c r="D5" i="24"/>
  <c r="D6"/>
  <c r="D7"/>
  <c r="E7"/>
  <c r="D8"/>
  <c r="D9"/>
  <c r="E9"/>
  <c r="D10"/>
  <c r="E10"/>
  <c r="D11"/>
  <c r="D12"/>
  <c r="D13"/>
  <c r="D14"/>
  <c r="D15"/>
  <c r="D16"/>
  <c r="E16"/>
  <c r="D17"/>
  <c r="D18"/>
  <c r="D19"/>
  <c r="B20"/>
  <c r="C20"/>
  <c r="D20"/>
  <c r="E20"/>
  <c r="B6" i="27"/>
  <c r="C6"/>
  <c r="D6"/>
  <c r="E6"/>
  <c r="D12"/>
  <c r="E12"/>
  <c r="D15"/>
  <c r="E15"/>
  <c r="B5" i="28"/>
  <c r="C5"/>
  <c r="D5"/>
  <c r="E5" s="1"/>
  <c r="D11"/>
  <c r="E11" s="1"/>
  <c r="D14"/>
  <c r="E14" s="1"/>
  <c r="D1253" i="20" l="1"/>
  <c r="D1235"/>
  <c r="E1235" s="1"/>
  <c r="D1170"/>
  <c r="E1111"/>
  <c r="D981"/>
  <c r="E981" s="1"/>
  <c r="E1306"/>
  <c r="E856"/>
  <c r="D19" i="23"/>
  <c r="C1306" i="20"/>
  <c r="D1306" s="1"/>
  <c r="D1122"/>
  <c r="D1056"/>
  <c r="E882"/>
  <c r="E812"/>
  <c r="D802"/>
  <c r="C755"/>
  <c r="D755" s="1"/>
  <c r="E833" i="31"/>
  <c r="E546"/>
  <c r="E510"/>
  <c r="D252"/>
  <c r="E186"/>
  <c r="B5" i="20"/>
  <c r="D6" i="31"/>
  <c r="E6" s="1"/>
  <c r="E1307" i="20"/>
  <c r="E1254"/>
  <c r="E1236"/>
  <c r="E1171"/>
  <c r="E1155"/>
  <c r="E1122"/>
  <c r="E1056"/>
  <c r="E1025"/>
  <c r="C833"/>
  <c r="D833" s="1"/>
  <c r="E833" s="1"/>
  <c r="E347" i="31"/>
  <c r="E310"/>
  <c r="E200"/>
  <c r="E193"/>
  <c r="F5"/>
  <c r="E566" i="20"/>
  <c r="E981" i="31"/>
  <c r="D847" i="20"/>
  <c r="D831"/>
  <c r="D790"/>
  <c r="F755"/>
  <c r="B755"/>
  <c r="E454"/>
  <c r="F5"/>
  <c r="D1364" i="31"/>
  <c r="D981"/>
  <c r="E856"/>
  <c r="E684"/>
  <c r="E566"/>
  <c r="E399"/>
  <c r="E685" i="20"/>
  <c r="E581"/>
  <c r="E511"/>
  <c r="E460"/>
  <c r="C454"/>
  <c r="D454" s="1"/>
  <c r="E400"/>
  <c r="E311"/>
  <c r="E294"/>
  <c r="E253"/>
  <c r="E7"/>
  <c r="E1307" i="31"/>
  <c r="E1254"/>
  <c r="E1236"/>
  <c r="E1171"/>
  <c r="E1122"/>
  <c r="E1056"/>
  <c r="D1015"/>
  <c r="E907"/>
  <c r="E845"/>
  <c r="E756"/>
  <c r="D314"/>
  <c r="D19"/>
  <c r="E19" s="1"/>
  <c r="C684" i="20"/>
  <c r="D684" s="1"/>
  <c r="E684" s="1"/>
  <c r="C510"/>
  <c r="D510" s="1"/>
  <c r="E510" s="1"/>
  <c r="C399"/>
  <c r="D399" s="1"/>
  <c r="E399" s="1"/>
  <c r="C310"/>
  <c r="D310" s="1"/>
  <c r="E310" s="1"/>
  <c r="C252"/>
  <c r="D252" s="1"/>
  <c r="C6"/>
  <c r="C1306" i="31"/>
  <c r="D1306" s="1"/>
  <c r="E1306" s="1"/>
  <c r="C1253"/>
  <c r="D1253" s="1"/>
  <c r="C1235"/>
  <c r="D1235" s="1"/>
  <c r="E1235" s="1"/>
  <c r="C1170"/>
  <c r="D1170" s="1"/>
  <c r="B755"/>
  <c r="D581"/>
  <c r="E581" s="1"/>
  <c r="E527"/>
  <c r="E455"/>
  <c r="E421"/>
  <c r="E314"/>
  <c r="E266"/>
  <c r="C5" i="30"/>
  <c r="C566" i="20"/>
  <c r="D566" s="1"/>
  <c r="C291"/>
  <c r="D291" s="1"/>
  <c r="C1131" i="31"/>
  <c r="D1131" s="1"/>
  <c r="C1111"/>
  <c r="D1111" s="1"/>
  <c r="E1111" s="1"/>
  <c r="C1045"/>
  <c r="D1045" s="1"/>
  <c r="D882"/>
  <c r="E882" s="1"/>
  <c r="C755"/>
  <c r="C454"/>
  <c r="D454" s="1"/>
  <c r="E454" s="1"/>
  <c r="E7"/>
  <c r="D6" i="30"/>
  <c r="D6" i="20" l="1"/>
  <c r="E6" s="1"/>
  <c r="C5"/>
  <c r="D5" s="1"/>
  <c r="C5" i="31"/>
  <c r="D5" s="1"/>
  <c r="B5"/>
  <c r="E5" i="20"/>
  <c r="D755" i="31"/>
  <c r="E755" s="1"/>
  <c r="E755" i="20"/>
  <c r="E5" i="30"/>
  <c r="D5"/>
  <c r="E5" i="31" l="1"/>
</calcChain>
</file>

<file path=xl/comments1.xml><?xml version="1.0" encoding="utf-8"?>
<comments xmlns="http://schemas.openxmlformats.org/spreadsheetml/2006/main">
  <authors>
    <author>预算处(税政处、编审中心)-刘闻娇</author>
  </authors>
  <commentList>
    <comment ref="E11" authorId="0">
      <text>
        <r>
          <rPr>
            <sz val="9"/>
            <rFont val="宋体"/>
            <family val="3"/>
            <charset val="134"/>
          </rPr>
          <t xml:space="preserve">按大连和省本级汇总数增加了10亿元，主要是考虑各市需上解财政部的债务还本付息支出。
</t>
        </r>
      </text>
    </comment>
  </commentList>
</comments>
</file>

<file path=xl/sharedStrings.xml><?xml version="1.0" encoding="utf-8"?>
<sst xmlns="http://schemas.openxmlformats.org/spreadsheetml/2006/main" count="2972" uniqueCount="1232">
  <si>
    <t>2019年溪湖区政府预算公开表</t>
  </si>
  <si>
    <t>二○一九年一月</t>
  </si>
  <si>
    <t>目        录</t>
  </si>
  <si>
    <t>一般公共预算</t>
  </si>
  <si>
    <t xml:space="preserve">表1：2019年溪湖区一般公共预算收入预算表 </t>
  </si>
  <si>
    <t xml:space="preserve">表2：2019年溪湖区一般公共预算支出预算表 </t>
  </si>
  <si>
    <t xml:space="preserve">表3：2019年溪湖区本级一般公共预算支出预算表 </t>
  </si>
  <si>
    <t>表4：2019年溪湖区本级一般公共预算基本支出预算表（政府经济分类）</t>
  </si>
  <si>
    <t xml:space="preserve">表5：2019年溪湖区一般公共预算税收返还和转移支付预算表 </t>
  </si>
  <si>
    <t>表6：2019年溪湖区一般公共预算政府一般债务限额和余额情况表</t>
  </si>
  <si>
    <t>政府性基金预算</t>
  </si>
  <si>
    <t>表1：2019年溪湖区政府性基金预算收入预算表</t>
  </si>
  <si>
    <t>表2：2019年溪湖区政府性基金预算支出预算表</t>
  </si>
  <si>
    <t>表3：2019年溪湖区政府性基金预算转移支付预算表</t>
  </si>
  <si>
    <t>表4：2019年溪湖区政府专项债务限额和余额情况表</t>
  </si>
  <si>
    <t>国有资本经营预算</t>
  </si>
  <si>
    <t>表1：2019年溪湖区国有资本经营预算收入预算表</t>
  </si>
  <si>
    <t>表2：2019年溪湖区国有资本经营预算支出预算表</t>
  </si>
  <si>
    <t>社会保险基金预算</t>
  </si>
  <si>
    <t>表1：2019年溪湖区社会保险基金预算收入预算表</t>
  </si>
  <si>
    <t>表2：2019年溪湖区社会保险基金预算支出预算表</t>
  </si>
  <si>
    <t xml:space="preserve">2019年溪湖区一般公共预算收入预算表 </t>
  </si>
  <si>
    <t>表1</t>
  </si>
  <si>
    <t>单位：万元</t>
  </si>
  <si>
    <t>预  算  科  目</t>
  </si>
  <si>
    <t>增减额</t>
  </si>
  <si>
    <t>增减%</t>
  </si>
  <si>
    <t>一般公共预算收入合计</t>
  </si>
  <si>
    <t xml:space="preserve">  税收收入</t>
  </si>
  <si>
    <t xml:space="preserve">     增值税</t>
  </si>
  <si>
    <t>　　 营业税</t>
  </si>
  <si>
    <t xml:space="preserve">     企业所得税</t>
  </si>
  <si>
    <t xml:space="preserve">     个人所得税</t>
  </si>
  <si>
    <t>　　 资源税</t>
  </si>
  <si>
    <t>　　 城市维护建设税</t>
  </si>
  <si>
    <t>　　 房产税</t>
  </si>
  <si>
    <t>　　 印花税</t>
  </si>
  <si>
    <t>　　 城镇土地使用税</t>
  </si>
  <si>
    <t>　　 土地增值税</t>
  </si>
  <si>
    <t>　　 车船税</t>
  </si>
  <si>
    <t>　　 耕地占用税</t>
  </si>
  <si>
    <t>　　 契税</t>
  </si>
  <si>
    <t xml:space="preserve">     环境保护税</t>
  </si>
  <si>
    <t xml:space="preserve">  非税收入</t>
  </si>
  <si>
    <t>　　 专项收入</t>
  </si>
  <si>
    <t xml:space="preserve">       教育费附加收入</t>
  </si>
  <si>
    <t>　　 行政事业性收费等收入</t>
  </si>
  <si>
    <t xml:space="preserve">     罚没收入</t>
  </si>
  <si>
    <t>　　 国有资本经营收入</t>
  </si>
  <si>
    <t>　　 国有资源（资产）有偿使用收入</t>
  </si>
  <si>
    <t xml:space="preserve">     捐赠收入</t>
  </si>
  <si>
    <t xml:space="preserve">     政府住房基金收入</t>
  </si>
  <si>
    <t>　　 其他收入</t>
  </si>
  <si>
    <t xml:space="preserve">2019年溪湖区一般公共预算支出预算表 </t>
  </si>
  <si>
    <t>表2</t>
  </si>
  <si>
    <t>预算科目</t>
  </si>
  <si>
    <t>一般公共预算支出合计</t>
  </si>
  <si>
    <t xml:space="preserve">  一般公共服务支出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</si>
  <si>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</si>
  <si>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</si>
  <si>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</si>
  <si>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</si>
  <si>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</si>
  <si>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</si>
  <si>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</si>
  <si>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</si>
  <si>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</si>
  <si>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</si>
  <si>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</si>
  <si>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</si>
  <si>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</si>
  <si>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</si>
  <si>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</si>
  <si>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</si>
  <si>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</si>
  <si>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</si>
  <si>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</si>
  <si>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</si>
  <si>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</si>
  <si>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</si>
  <si>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</si>
  <si>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其他政府办公厅(室)及相关机构事务支出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</si>
  <si>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</si>
  <si>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</si>
  <si>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</si>
  <si>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</si>
  <si>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</si>
  <si>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</si>
  <si>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</si>
  <si>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</si>
  <si>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</si>
  <si>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</si>
  <si>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</si>
  <si>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</si>
  <si>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</si>
  <si>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</si>
  <si>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</si>
  <si>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</si>
  <si>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</si>
  <si>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</si>
  <si>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</si>
  <si>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</si>
  <si>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</si>
  <si>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</si>
  <si>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</si>
  <si>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税务办案</t>
  </si>
  <si>
    <t xml:space="preserve">      税务登记证及发票管理</t>
  </si>
  <si>
    <t xml:space="preserve">      代扣代收代征税款手续费</t>
  </si>
  <si>
    <t xml:space="preserve">      税务宣传</t>
  </si>
  <si>
    <t xml:space="preserve">      协税护税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</si>
  <si>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</si>
  <si>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</si>
  <si>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</si>
  <si>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</si>
  <si>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</si>
  <si>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</si>
  <si>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</si>
  <si>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</si>
  <si>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海关事务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</si>
  <si>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</si>
  <si>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</si>
  <si>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</si>
  <si>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</si>
  <si>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人力资源事务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</si>
  <si>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</si>
  <si>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</si>
  <si>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</si>
  <si>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</si>
  <si>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</si>
  <si>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</si>
  <si>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</si>
  <si>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</si>
  <si>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中央巡视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</si>
  <si>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</si>
  <si>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</si>
  <si>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</si>
  <si>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</si>
  <si>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</si>
  <si>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</si>
  <si>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</si>
  <si>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</si>
  <si>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</si>
  <si>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</si>
  <si>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国家知识产权战略</t>
  </si>
  <si>
    <t xml:space="preserve">      专利试点和产业化推进</t>
  </si>
  <si>
    <t xml:space="preserve">      专利执法</t>
  </si>
  <si>
    <t xml:space="preserve">      国际组织专项活动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</si>
  <si>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</si>
  <si>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</si>
  <si>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</si>
  <si>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</si>
  <si>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</si>
  <si>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</si>
  <si>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</si>
  <si>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港澳台侨事务</t>
  </si>
  <si>
    <t xml:space="preserve">      港澳事务</t>
  </si>
  <si>
    <t xml:space="preserve">      台湾事务</t>
  </si>
  <si>
    <t xml:space="preserve">      其他港澳台侨事务支出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</si>
  <si>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</si>
  <si>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</si>
  <si>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</si>
  <si>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</si>
  <si>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</si>
  <si>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</si>
  <si>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</si>
  <si>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</si>
  <si>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</si>
  <si>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</si>
  <si>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</si>
  <si>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</si>
  <si>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</si>
  <si>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</si>
  <si>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</si>
  <si>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</si>
  <si>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</si>
  <si>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</si>
  <si>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</si>
  <si>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</si>
  <si>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</si>
  <si>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</si>
  <si>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</si>
  <si>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</si>
  <si>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网信事务</t>
  </si>
  <si>
    <t xml:space="preserve">      其他网信事务支出</t>
  </si>
  <si>
    <t xml:space="preserve">   市场监督管理事务</t>
  </si>
  <si>
    <t xml:space="preserve">      市场监督管理专项</t>
  </si>
  <si>
    <t xml:space="preserve">      市场监管执法</t>
  </si>
  <si>
    <t xml:space="preserve">      消费者权益保护</t>
  </si>
  <si>
    <t xml:space="preserve">      价格监督检查</t>
  </si>
  <si>
    <t xml:space="preserve">      市场监督管理技术支持</t>
  </si>
  <si>
    <t xml:space="preserve">      认证认可监督管理</t>
  </si>
  <si>
    <t xml:space="preserve">      标准化管理</t>
  </si>
  <si>
    <t xml:space="preserve">      药品事务</t>
  </si>
  <si>
    <t xml:space="preserve">      医疗器械事务</t>
  </si>
  <si>
    <t xml:space="preserve">      化妆品事务</t>
  </si>
  <si>
    <t xml:space="preserve">      其他市场监督管理事务</t>
  </si>
  <si>
    <t xml:space="preserve">    其他一般公共服务支出(款)</t>
  </si>
  <si>
    <t xml:space="preserve">      国家赔偿费用支出</t>
  </si>
  <si>
    <t xml:space="preserve">      其他一般公共服务支出(项)</t>
  </si>
  <si>
    <t xml:space="preserve">  外交支出</t>
  </si>
  <si>
    <t xml:space="preserve">    外交管理事务</t>
  </si>
  <si>
    <t xml:space="preserve">      其他外交管理事务支出</t>
  </si>
  <si>
    <t xml:space="preserve">    驻外机构</t>
  </si>
  <si>
    <t xml:space="preserve">      驻外使领馆(团、处)</t>
  </si>
  <si>
    <t xml:space="preserve">      其他驻外机构支出</t>
  </si>
  <si>
    <t xml:space="preserve">    对外援助</t>
  </si>
  <si>
    <t xml:space="preserve">      援外优惠贷款贴息</t>
  </si>
  <si>
    <t xml:space="preserve">      对外援助</t>
  </si>
  <si>
    <t xml:space="preserve">    国际组织</t>
  </si>
  <si>
    <t xml:space="preserve">      国际组织会费</t>
  </si>
  <si>
    <t xml:space="preserve">      国际组织捐赠</t>
  </si>
  <si>
    <t xml:space="preserve">      维和摊款</t>
  </si>
  <si>
    <t xml:space="preserve">      国际组织股金及基金</t>
  </si>
  <si>
    <t xml:space="preserve">      其他国际组织支出</t>
  </si>
  <si>
    <t xml:space="preserve">    对外合作与交流</t>
  </si>
  <si>
    <t xml:space="preserve">      在华国际会议</t>
  </si>
  <si>
    <t xml:space="preserve">      国际交流活动</t>
  </si>
  <si>
    <t xml:space="preserve">      其他对外合作与交流支出</t>
  </si>
  <si>
    <t xml:space="preserve">    对外宣传（款）</t>
  </si>
  <si>
    <t xml:space="preserve">      对外宣传（项）</t>
  </si>
  <si>
    <t xml:space="preserve">    边界勘界联检</t>
  </si>
  <si>
    <t xml:space="preserve">      边界勘界</t>
  </si>
  <si>
    <t xml:space="preserve">      边界联检</t>
  </si>
  <si>
    <t xml:space="preserve">      边界界桩维护</t>
  </si>
  <si>
    <t xml:space="preserve">      其他支出</t>
  </si>
  <si>
    <t xml:space="preserve">    国际发展合作</t>
  </si>
  <si>
    <t xml:space="preserve">      其他国际发展合作支出</t>
  </si>
  <si>
    <t xml:space="preserve">    其他外交支出(款)</t>
  </si>
  <si>
    <t xml:space="preserve">      其他外交支出(项)</t>
  </si>
  <si>
    <t xml:space="preserve"> 国防支出</t>
  </si>
  <si>
    <t xml:space="preserve">    现役部队（款）</t>
  </si>
  <si>
    <t xml:space="preserve">      现役部队（项）</t>
  </si>
  <si>
    <t xml:space="preserve">    国防科研事业(款)</t>
  </si>
  <si>
    <t xml:space="preserve">      国防科研事业（项）</t>
  </si>
  <si>
    <t xml:space="preserve">    专项工程（款）</t>
  </si>
  <si>
    <t xml:space="preserve">      专项工程（项）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</si>
  <si>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</si>
  <si>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</si>
  <si>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</si>
  <si>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</si>
  <si>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</si>
  <si>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国防教育</t>
  </si>
  <si>
    <t xml:space="preserve">      预备役部队</t>
  </si>
  <si>
    <t xml:space="preserve">      民兵</t>
  </si>
  <si>
    <t xml:space="preserve">      边海防</t>
  </si>
  <si>
    <t xml:space="preserve">      其他国防动员支出</t>
  </si>
  <si>
    <t xml:space="preserve">    其他国防动员支出（款）</t>
  </si>
  <si>
    <t xml:space="preserve">      其他国防支出(项)</t>
  </si>
  <si>
    <t xml:space="preserve"> 公共安全支出</t>
  </si>
  <si>
    <t xml:space="preserve">    武装警察部队</t>
  </si>
  <si>
    <t xml:space="preserve">      武装警察部队</t>
  </si>
  <si>
    <t xml:space="preserve">      其他武装警察部队</t>
  </si>
  <si>
    <t xml:space="preserve">    公安</t>
  </si>
  <si>
    <t xml:space="preserve">      执法办案</t>
  </si>
  <si>
    <t xml:space="preserve">      特别业务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</si>
  <si>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</si>
  <si>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</si>
  <si>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</si>
  <si>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</si>
  <si>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</si>
  <si>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</si>
  <si>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</si>
  <si>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</si>
  <si>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</si>
  <si>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</si>
  <si>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</si>
  <si>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</si>
  <si>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</si>
  <si>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</si>
  <si>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</si>
  <si>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</si>
  <si>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律师公证管理</t>
  </si>
  <si>
    <t xml:space="preserve">      法律援助</t>
  </si>
  <si>
    <t xml:space="preserve">      国家统一法律职业资格考试</t>
  </si>
  <si>
    <t xml:space="preserve">      仲裁</t>
  </si>
  <si>
    <t xml:space="preserve">      社区矫正</t>
  </si>
  <si>
    <t xml:space="preserve">      司法鉴定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</si>
  <si>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</si>
  <si>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</si>
  <si>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</si>
  <si>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</si>
  <si>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</si>
  <si>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</si>
  <si>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信息化建设及运行维护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</si>
  <si>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</si>
  <si>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</si>
  <si>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</si>
  <si>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</si>
  <si>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</si>
  <si>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</si>
  <si>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</si>
  <si>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</si>
  <si>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</si>
  <si>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</si>
  <si>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网络运行及维护</t>
  </si>
  <si>
    <t xml:space="preserve">      缉私业务</t>
  </si>
  <si>
    <t xml:space="preserve">      其他缉私警察支出</t>
  </si>
  <si>
    <t xml:space="preserve">    其他公共安全支出（款）</t>
  </si>
  <si>
    <t xml:space="preserve">      其他公共安全支出(项)</t>
  </si>
  <si>
    <t xml:space="preserve">  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</si>
  <si>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</si>
  <si>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</si>
  <si>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</si>
  <si>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</si>
  <si>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</si>
  <si>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</si>
  <si>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</si>
  <si>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</si>
  <si>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化解农村义务教育债务支出</t>
  </si>
  <si>
    <t xml:space="preserve">      化解普通高中债务支出</t>
  </si>
  <si>
    <t xml:space="preserve">      其他普通教育支出</t>
  </si>
  <si>
    <t xml:space="preserve">    职业教育</t>
  </si>
  <si>
    <t xml:space="preserve">      初等职业教育</t>
  </si>
  <si>
    <t xml:space="preserve">      中专教育</t>
  </si>
  <si>
    <t xml:space="preserve">      技校教育</t>
  </si>
  <si>
    <t xml:space="preserve">      职业高中教育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</si>
  <si>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</si>
  <si>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</si>
  <si>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</si>
  <si>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</si>
  <si>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</si>
  <si>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</si>
  <si>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</si>
  <si>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</si>
  <si>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</si>
  <si>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</si>
  <si>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</si>
  <si>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</si>
  <si>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</si>
  <si>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</si>
  <si>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</si>
  <si>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</si>
  <si>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</si>
  <si>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</si>
  <si>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</si>
  <si>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</si>
  <si>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</si>
  <si>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</si>
  <si>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</si>
  <si>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</si>
  <si>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</si>
  <si>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</si>
  <si>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</si>
  <si>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</si>
  <si>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</si>
  <si>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</si>
  <si>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</si>
  <si>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</si>
  <si>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</si>
  <si>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其他教育支出（款）</t>
  </si>
  <si>
    <t xml:space="preserve">      其他教育支出(项)</t>
  </si>
  <si>
    <t xml:space="preserve">  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</si>
  <si>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</si>
  <si>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</si>
  <si>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</si>
  <si>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</si>
  <si>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重点基础研究规划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</si>
  <si>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</si>
  <si>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</si>
  <si>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</si>
  <si>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</si>
  <si>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</si>
  <si>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</si>
  <si>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</si>
  <si>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</si>
  <si>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</si>
  <si>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</si>
  <si>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</si>
  <si>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</si>
  <si>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应用技术研究与开发</t>
  </si>
  <si>
    <t xml:space="preserve">      产业技术研究与开发</t>
  </si>
  <si>
    <t xml:space="preserve">      科技成果转化与扩散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</si>
  <si>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</si>
  <si>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</si>
  <si>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</si>
  <si>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</si>
  <si>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</si>
  <si>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</si>
  <si>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</si>
  <si>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</si>
  <si>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</si>
  <si>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</si>
  <si>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</si>
  <si>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</si>
  <si>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</si>
  <si>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</si>
  <si>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</si>
  <si>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</si>
  <si>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</si>
  <si>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</si>
  <si>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</si>
  <si>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</si>
  <si>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</si>
  <si>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</si>
  <si>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</si>
  <si>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</si>
  <si>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</si>
  <si>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</si>
  <si>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</si>
  <si>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</si>
  <si>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 xml:space="preserve">  文化体育与传媒支出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</si>
  <si>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</si>
  <si>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</si>
  <si>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</si>
  <si>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</si>
  <si>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</si>
  <si>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</si>
  <si>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</si>
  <si>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文化交流与合作</t>
  </si>
  <si>
    <t xml:space="preserve">      文化创作与保护</t>
  </si>
  <si>
    <t xml:space="preserve">      文化市场管理</t>
  </si>
  <si>
    <t xml:space="preserve">      旅游宣传</t>
  </si>
  <si>
    <t xml:space="preserve">      旅游行业业务管理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</si>
  <si>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</si>
  <si>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</si>
  <si>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</si>
  <si>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</si>
  <si>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</si>
  <si>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</si>
  <si>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</si>
  <si>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</si>
  <si>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</si>
  <si>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</si>
  <si>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</si>
  <si>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</si>
  <si>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</si>
  <si>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</si>
  <si>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</si>
  <si>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</si>
  <si>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</si>
  <si>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</si>
  <si>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</si>
  <si>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</si>
  <si>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</si>
  <si>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广播</t>
  </si>
  <si>
    <t xml:space="preserve">      电视</t>
  </si>
  <si>
    <t xml:space="preserve">      其他广播电视支出</t>
  </si>
  <si>
    <t xml:space="preserve">    其他文化体育与传媒支出(款)</t>
  </si>
  <si>
    <t xml:space="preserve">      宣传文化发展专项支出</t>
  </si>
  <si>
    <t xml:space="preserve">      文化产业发展专项支出</t>
  </si>
  <si>
    <t xml:space="preserve">      其他文化体育与传媒支出(项)</t>
  </si>
  <si>
    <t xml:space="preserve">  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</si>
  <si>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</si>
  <si>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</si>
  <si>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</si>
  <si>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</si>
  <si>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</si>
  <si>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</si>
  <si>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</si>
  <si>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</si>
  <si>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其他人力资源和社会保障管理事务支出</t>
  </si>
  <si>
    <t xml:space="preserve">    民政管理事务</t>
  </si>
  <si>
    <t xml:space="preserve">      民间组织管理</t>
  </si>
  <si>
    <t xml:space="preserve">      行政区划和地名管理</t>
  </si>
  <si>
    <t xml:space="preserve">      基层政权和社区建设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</si>
  <si>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</si>
  <si>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</si>
  <si>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</si>
  <si>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</si>
  <si>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</si>
  <si>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</si>
  <si>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</si>
  <si>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  未归口管理的行政单位离退休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</si>
  <si>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</si>
  <si>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</si>
  <si>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</si>
  <si>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其他行政事业单位离退休支出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</si>
  <si>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</si>
  <si>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</si>
  <si>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</si>
  <si>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</si>
  <si>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</si>
  <si>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</si>
  <si>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</si>
  <si>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</si>
  <si>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</si>
  <si>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</si>
  <si>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</si>
  <si>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</si>
  <si>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</si>
  <si>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</si>
  <si>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</si>
  <si>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</si>
  <si>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</si>
  <si>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</si>
  <si>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</si>
  <si>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</si>
  <si>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</si>
  <si>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其他优抚支出</t>
  </si>
  <si>
    <t xml:space="preserve">    退役安置</t>
  </si>
  <si>
    <t xml:space="preserve">      退伍士兵安置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</si>
  <si>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</si>
  <si>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</si>
  <si>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</si>
  <si>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</si>
  <si>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</si>
  <si>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</si>
  <si>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</si>
  <si>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</si>
  <si>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假肢矫形</t>
  </si>
  <si>
    <t xml:space="preserve">      殡葬</t>
  </si>
  <si>
    <t xml:space="preserve">      社会福利事业单位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</si>
  <si>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</si>
  <si>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</si>
  <si>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</si>
  <si>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</si>
  <si>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</si>
  <si>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</si>
  <si>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</si>
  <si>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</si>
  <si>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</si>
  <si>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</si>
  <si>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</si>
  <si>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</si>
  <si>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</si>
  <si>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</si>
  <si>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</si>
  <si>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</si>
  <si>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</si>
  <si>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</si>
  <si>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</si>
  <si>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交强险营业税补助基金支出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</si>
  <si>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</si>
  <si>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</si>
  <si>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</si>
  <si>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</si>
  <si>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</si>
  <si>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财政对企业职工基本养老基金的补助</t>
  </si>
  <si>
    <t xml:space="preserve">      财政对城乡居民基本养老基金的补助</t>
  </si>
  <si>
    <t xml:space="preserve">      财政对其他基本养老基金的补助</t>
  </si>
  <si>
    <t xml:space="preserve">    财政对社会保险基金的补助</t>
  </si>
  <si>
    <t xml:space="preserve">      财政对失业保险基金的补助</t>
  </si>
  <si>
    <t xml:space="preserve">      财政对工伤保险基金的补助</t>
  </si>
  <si>
    <t xml:space="preserve">      财政对生育保险基金的补助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</si>
  <si>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</si>
  <si>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</si>
  <si>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</si>
  <si>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</si>
  <si>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</si>
  <si>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其他社会保障和就业支出(款)</t>
  </si>
  <si>
    <t xml:space="preserve">      其他社会保障和就业支出（项）</t>
  </si>
  <si>
    <t xml:space="preserve">  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</si>
  <si>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</si>
  <si>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</si>
  <si>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</si>
  <si>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</si>
  <si>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中医(民族)医院</t>
  </si>
  <si>
    <t xml:space="preserve">      传染病医院</t>
  </si>
  <si>
    <t xml:space="preserve">      职业病防治医院</t>
  </si>
  <si>
    <t xml:space="preserve">      精神病医院</t>
  </si>
  <si>
    <t xml:space="preserve">      妇产医院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</si>
  <si>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</si>
  <si>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</si>
  <si>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</si>
  <si>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</si>
  <si>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</si>
  <si>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</si>
  <si>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</si>
  <si>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</si>
  <si>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</si>
  <si>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</si>
  <si>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</si>
  <si>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</si>
  <si>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</si>
  <si>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</si>
  <si>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</si>
  <si>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</si>
  <si>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</si>
  <si>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</si>
  <si>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</si>
  <si>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重大公共卫生专项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</si>
  <si>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</si>
  <si>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</si>
  <si>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</si>
  <si>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中医(民族医)药专项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</si>
  <si>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</si>
  <si>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</si>
  <si>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</si>
  <si>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</si>
  <si>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</si>
  <si>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</si>
  <si>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</si>
  <si>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</si>
  <si>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</si>
  <si>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</si>
  <si>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</si>
  <si>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财政对城镇职工基本医疗保险基金的补助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</si>
  <si>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</si>
  <si>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</si>
  <si>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</si>
  <si>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</si>
  <si>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</si>
  <si>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</si>
  <si>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</si>
  <si>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</si>
  <si>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</si>
  <si>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</si>
  <si>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</si>
  <si>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</si>
  <si>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</si>
  <si>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</si>
  <si>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</si>
  <si>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</si>
  <si>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</si>
  <si>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节能环保支出</t>
  </si>
  <si>
    <t xml:space="preserve">    环境保护管理事务</t>
  </si>
  <si>
    <t xml:space="preserve">      环境保护宣传</t>
  </si>
  <si>
    <t xml:space="preserve">      环境保护法规、规划及标准</t>
  </si>
  <si>
    <t xml:space="preserve">      环境国际合作及履约</t>
  </si>
  <si>
    <t xml:space="preserve">      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</si>
  <si>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</si>
  <si>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</si>
  <si>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</si>
  <si>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</si>
  <si>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</si>
  <si>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</si>
  <si>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</si>
  <si>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</si>
  <si>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</si>
  <si>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</si>
  <si>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</si>
  <si>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</si>
  <si>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</si>
  <si>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</si>
  <si>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</si>
  <si>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</si>
  <si>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自然保护区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</si>
  <si>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</si>
  <si>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</si>
  <si>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</si>
  <si>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</si>
  <si>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</si>
  <si>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</si>
  <si>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 </t>
  </si>
  <si>
    <t xml:space="preserve">      停伐补助</t>
  </si>
  <si>
    <t xml:space="preserve">      其他天然林保护支出</t>
  </si>
  <si>
    <t xml:space="preserve">    退耕还林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</si>
  <si>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</si>
  <si>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</si>
  <si>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</si>
  <si>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</si>
  <si>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</si>
  <si>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</si>
  <si>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</si>
  <si>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</si>
  <si>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</si>
  <si>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</si>
  <si>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</si>
  <si>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已垦草原退耕还草(款)</t>
  </si>
  <si>
    <t xml:space="preserve">      已垦草原退耕还草(项)</t>
  </si>
  <si>
    <t xml:space="preserve">    能源节约利用(款)</t>
  </si>
  <si>
    <t xml:space="preserve">      能源节能利用(项)</t>
  </si>
  <si>
    <t xml:space="preserve">    污染减排</t>
  </si>
  <si>
    <t xml:space="preserve">       环境监测与信息</t>
  </si>
  <si>
    <t xml:space="preserve">       环境执法监察</t>
  </si>
  <si>
    <t xml:space="preserve">       减排专项支出</t>
  </si>
  <si>
    <t xml:space="preserve">       清洁生产专项支出</t>
  </si>
  <si>
    <t xml:space="preserve">       其他污染减排支出</t>
  </si>
  <si>
    <t xml:space="preserve">    可再生能源(款)</t>
  </si>
  <si>
    <t xml:space="preserve">       可再生能源(项)</t>
  </si>
  <si>
    <t xml:space="preserve">    循环经济(款)</t>
  </si>
  <si>
    <t xml:space="preserve">       循环经济(项)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</si>
  <si>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</si>
  <si>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</si>
  <si>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</si>
  <si>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</si>
  <si>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</si>
  <si>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</si>
  <si>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</si>
  <si>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</si>
  <si>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</si>
  <si>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</si>
  <si>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其他节能环保支出(款)</t>
  </si>
  <si>
    <t xml:space="preserve">      其他节能环保支出(项)</t>
  </si>
  <si>
    <t xml:space="preserve">  城乡社区支出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</si>
  <si>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</si>
  <si>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</si>
  <si>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</si>
  <si>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</si>
  <si>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</si>
  <si>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</si>
  <si>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</si>
  <si>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</si>
  <si>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城乡社区规划与管理(款)</t>
  </si>
  <si>
    <t xml:space="preserve">      城乡社区规划与管理(项)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</si>
  <si>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</si>
  <si>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</si>
  <si>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</si>
  <si>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城乡社区环境卫生(款)</t>
  </si>
  <si>
    <t xml:space="preserve">      城乡社区环境卫生(项)</t>
  </si>
  <si>
    <t xml:space="preserve">    建设市场管理与监督(款)</t>
  </si>
  <si>
    <t xml:space="preserve">      建设市场管理与监督(项)</t>
  </si>
  <si>
    <t xml:space="preserve">    其他城乡社区支出(款)</t>
  </si>
  <si>
    <t xml:space="preserve">      其他城乡社区支出(项)</t>
  </si>
  <si>
    <t xml:space="preserve">  农林水支出</t>
  </si>
  <si>
    <t xml:space="preserve">    农业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</si>
  <si>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</si>
  <si>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</si>
  <si>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</si>
  <si>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</si>
  <si>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</si>
  <si>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</si>
  <si>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农业行业业务管理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</si>
  <si>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</si>
  <si>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</si>
  <si>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</si>
  <si>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</si>
  <si>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农业生产支持补贴</t>
  </si>
  <si>
    <t xml:space="preserve">      农业组织化与产业化经营</t>
  </si>
  <si>
    <t xml:space="preserve">      农产品加工与促销</t>
  </si>
  <si>
    <t xml:space="preserve">      农村公益事业</t>
  </si>
  <si>
    <t xml:space="preserve">      农业资源保护修复与利用</t>
  </si>
  <si>
    <t xml:space="preserve">      农村道路建设</t>
  </si>
  <si>
    <t xml:space="preserve">      成品油价格改革对渔业的补贴</t>
  </si>
  <si>
    <t xml:space="preserve">      对高校毕业生到基层任职补助</t>
  </si>
  <si>
    <t xml:space="preserve">      其他农业支出</t>
  </si>
  <si>
    <t xml:space="preserve">    林业和草原</t>
  </si>
  <si>
    <t xml:space="preserve">      事业机构</t>
  </si>
  <si>
    <t xml:space="preserve">      森林培育</t>
  </si>
  <si>
    <t xml:space="preserve">      林业技术推广</t>
  </si>
  <si>
    <t xml:space="preserve">      森林资源管理</t>
  </si>
  <si>
    <t xml:space="preserve">      森林生态效益补偿</t>
  </si>
  <si>
    <t xml:space="preserve">      林业自然保护区</t>
  </si>
  <si>
    <t xml:space="preserve">      动植物保护</t>
  </si>
  <si>
    <t xml:space="preserve">      湿地保护</t>
  </si>
  <si>
    <t xml:space="preserve">      林业执法与监督</t>
  </si>
  <si>
    <t xml:space="preserve">      防沙治沙</t>
  </si>
  <si>
    <t xml:space="preserve">      林业对外合作与交流</t>
  </si>
  <si>
    <t xml:space="preserve">      林业产业化</t>
  </si>
  <si>
    <t xml:space="preserve">      信息管理</t>
  </si>
  <si>
    <t xml:space="preserve">      林区公共支出</t>
  </si>
  <si>
    <t xml:space="preserve">      林业贷款贴息</t>
  </si>
  <si>
    <t xml:space="preserve">      成品油价格改革对林业的补贴</t>
  </si>
  <si>
    <t xml:space="preserve">      林业防灾减灾</t>
  </si>
  <si>
    <t xml:space="preserve">      国家公园</t>
  </si>
  <si>
    <t xml:space="preserve">      草原管理</t>
  </si>
  <si>
    <t xml:space="preserve">      行业业务管理</t>
  </si>
  <si>
    <t xml:space="preserve">      其他林业支出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</si>
  <si>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</si>
  <si>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</si>
  <si>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</si>
  <si>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</si>
  <si>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</si>
  <si>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</si>
  <si>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</si>
  <si>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</si>
  <si>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</si>
  <si>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</si>
  <si>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</si>
  <si>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</si>
  <si>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</si>
  <si>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农田水利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</si>
  <si>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</si>
  <si>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</si>
  <si>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</si>
  <si>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</si>
  <si>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</si>
  <si>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水利建设移民支出</t>
  </si>
  <si>
    <t xml:space="preserve">      农村人畜饮水</t>
  </si>
  <si>
    <t xml:space="preserve">      其他水利支出</t>
  </si>
  <si>
    <t xml:space="preserve">    南水北调</t>
  </si>
  <si>
    <t xml:space="preserve">      南水北调工程建设</t>
  </si>
  <si>
    <t xml:space="preserve">      政策研究与信息管理</t>
  </si>
  <si>
    <t xml:space="preserve">      工程稽查</t>
  </si>
  <si>
    <t xml:space="preserve">      前期工作</t>
  </si>
  <si>
    <t xml:space="preserve">      南水北调技术推广</t>
  </si>
  <si>
    <t xml:space="preserve">      环境、移民及水资源管理与保护</t>
  </si>
  <si>
    <t xml:space="preserve">      其他南水北调支出</t>
  </si>
  <si>
    <t xml:space="preserve">    扶贫</t>
  </si>
  <si>
    <t xml:space="preserve">      农村基础设施建设</t>
  </si>
  <si>
    <t xml:space="preserve">      生产发展</t>
  </si>
  <si>
    <t xml:space="preserve">      社会发展</t>
  </si>
  <si>
    <t xml:space="preserve">      扶贫贷款奖补和贴息</t>
  </si>
  <si>
    <t xml:space="preserve">      “三西”农业建设专项补助</t>
  </si>
  <si>
    <t xml:space="preserve">      扶贫事业机构</t>
  </si>
  <si>
    <t xml:space="preserve">      其他扶贫支出</t>
  </si>
  <si>
    <t xml:space="preserve">    农业综合开发</t>
  </si>
  <si>
    <t xml:space="preserve">      土地治理</t>
  </si>
  <si>
    <t xml:space="preserve">      产业化经营</t>
  </si>
  <si>
    <t xml:space="preserve">      科技示范</t>
  </si>
  <si>
    <t xml:space="preserve">      其他农业综合开发支出</t>
  </si>
  <si>
    <t xml:space="preserve">    农村综合改革</t>
  </si>
  <si>
    <t xml:space="preserve">      对村级一事一议补助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</si>
  <si>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</si>
  <si>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</si>
  <si>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</si>
  <si>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</si>
  <si>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</si>
  <si>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</si>
  <si>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</si>
  <si>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</si>
  <si>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</si>
  <si>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</si>
  <si>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补充小额担保贷款基金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</si>
  <si>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</si>
  <si>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</si>
  <si>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</si>
  <si>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</si>
  <si>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其他农林水支出（款）</t>
  </si>
  <si>
    <t xml:space="preserve">      化解其他公益性乡村债务支出</t>
  </si>
  <si>
    <t xml:space="preserve">      其他农林水支出（项）</t>
  </si>
  <si>
    <t xml:space="preserve">  交通运输支出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</si>
  <si>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</si>
  <si>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</si>
  <si>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</si>
  <si>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</si>
  <si>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</si>
  <si>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</si>
  <si>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</si>
  <si>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</si>
  <si>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</si>
  <si>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</si>
  <si>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</si>
  <si>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</si>
  <si>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</si>
  <si>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</si>
  <si>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</si>
  <si>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</si>
  <si>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</si>
  <si>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</si>
  <si>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</si>
  <si>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</si>
  <si>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</si>
  <si>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</si>
  <si>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</si>
  <si>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</si>
  <si>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</si>
  <si>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</si>
  <si>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</si>
  <si>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</si>
  <si>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</si>
  <si>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</si>
  <si>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</si>
  <si>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</si>
  <si>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</si>
  <si>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</si>
  <si>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</si>
  <si>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</si>
  <si>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</si>
  <si>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</si>
  <si>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</si>
  <si>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</si>
  <si>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</si>
  <si>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</si>
  <si>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</si>
  <si>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</si>
  <si>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</si>
  <si>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</si>
  <si>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</si>
  <si>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其他交通运输支出(款)</t>
  </si>
  <si>
    <t xml:space="preserve">      公共交通运营补助</t>
  </si>
  <si>
    <t xml:space="preserve">      其他交通运输支出(项)</t>
  </si>
  <si>
    <t xml:space="preserve">  资源勘探信息等支出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</si>
  <si>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</si>
  <si>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</si>
  <si>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</si>
  <si>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</si>
  <si>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</si>
  <si>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</si>
  <si>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</si>
  <si>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</si>
  <si>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</si>
  <si>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</si>
  <si>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</si>
  <si>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</si>
  <si>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</si>
  <si>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</si>
  <si>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</si>
  <si>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</si>
  <si>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</si>
  <si>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</si>
  <si>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</si>
  <si>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</si>
  <si>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</si>
  <si>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</si>
  <si>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</si>
  <si>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</si>
  <si>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信息安全建设</t>
  </si>
  <si>
    <t xml:space="preserve">      专用通信</t>
  </si>
  <si>
    <t xml:space="preserve">      无线电监管</t>
  </si>
  <si>
    <t xml:space="preserve">      工业和信息产业战略研究与标准制定</t>
  </si>
  <si>
    <t xml:space="preserve">      工业和信息产业支持</t>
  </si>
  <si>
    <t xml:space="preserve">      电子专项工程</t>
  </si>
  <si>
    <t xml:space="preserve">      技术基础研究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</si>
  <si>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</si>
  <si>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</si>
  <si>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</si>
  <si>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</si>
  <si>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</si>
  <si>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</si>
  <si>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</si>
  <si>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</si>
  <si>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其他支持中小企业发展和管理支出</t>
  </si>
  <si>
    <t xml:space="preserve">    其他资源勘探信息等支出(款)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</si>
  <si>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</si>
  <si>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</si>
  <si>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</si>
  <si>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</si>
  <si>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其他资源勘探信息等支出(项)</t>
  </si>
  <si>
    <t xml:space="preserve">  商业服务业等支出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</si>
  <si>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</si>
  <si>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</si>
  <si>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</si>
  <si>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</si>
  <si>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</si>
  <si>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</si>
  <si>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</si>
  <si>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</si>
  <si>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</si>
  <si>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其他商业服务业等支出(款)</t>
  </si>
  <si>
    <t xml:space="preserve">      服务业基础设施建设</t>
  </si>
  <si>
    <t xml:space="preserve">      其他商业服务业等支出(项)</t>
  </si>
  <si>
    <t xml:space="preserve">  金融支出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</si>
  <si>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</si>
  <si>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</si>
  <si>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</si>
  <si>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</si>
  <si>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</si>
  <si>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</si>
  <si>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</si>
  <si>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</si>
  <si>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</si>
  <si>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</si>
  <si>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</si>
  <si>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</si>
  <si>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</si>
  <si>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</si>
  <si>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</si>
  <si>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商业银行贷款贴息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</si>
  <si>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</si>
  <si>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</si>
  <si>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</si>
  <si>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</si>
  <si>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</si>
  <si>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</si>
  <si>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其他金融支出（款）</t>
  </si>
  <si>
    <t xml:space="preserve">      其他金融支出(项)</t>
  </si>
  <si>
    <t xml:space="preserve">  援助其他地区支出</t>
  </si>
  <si>
    <t xml:space="preserve">    一般公共服务</t>
  </si>
  <si>
    <t xml:space="preserve">    教育</t>
  </si>
  <si>
    <t xml:space="preserve">    文化体育与传媒</t>
  </si>
  <si>
    <t xml:space="preserve">    医疗卫生</t>
  </si>
  <si>
    <t xml:space="preserve">    节能环保</t>
  </si>
  <si>
    <t xml:space="preserve">    交通运输</t>
  </si>
  <si>
    <t xml:space="preserve">    住房保障</t>
  </si>
  <si>
    <t xml:space="preserve">    其他支出</t>
  </si>
  <si>
    <t xml:space="preserve">  自然资源海洋气象等支出</t>
  </si>
  <si>
    <t xml:space="preserve">    自然资源事务</t>
  </si>
  <si>
    <t xml:space="preserve">      自然资源规划及管理</t>
  </si>
  <si>
    <t xml:space="preserve">      土地资源调查</t>
  </si>
  <si>
    <t xml:space="preserve">      土地资源利用与保护</t>
  </si>
  <si>
    <t xml:space="preserve">      国土资源社会公益服务</t>
  </si>
  <si>
    <t xml:space="preserve">      国土资源行业业务管理</t>
  </si>
  <si>
    <t xml:space="preserve">      国土资源调查</t>
  </si>
  <si>
    <t xml:space="preserve">      国土整治</t>
  </si>
  <si>
    <t xml:space="preserve">      土地资源储备支出</t>
  </si>
  <si>
    <t xml:space="preserve">      地质及矿产资源调查</t>
  </si>
  <si>
    <t xml:space="preserve">      地质矿产资源利用与保护</t>
  </si>
  <si>
    <t xml:space="preserve">      地质转产项目财政贴息</t>
  </si>
  <si>
    <t xml:space="preserve">      国外风险勘查</t>
  </si>
  <si>
    <t xml:space="preserve">      地质勘查基金(周转金)支出</t>
  </si>
  <si>
    <t xml:space="preserve">      其他国土资源事务支出</t>
  </si>
  <si>
    <t xml:space="preserve">    海洋管理事务</t>
  </si>
  <si>
    <t xml:space="preserve">      海域使用管理</t>
  </si>
  <si>
    <t xml:space="preserve">      海洋环境保护与监测</t>
  </si>
  <si>
    <t xml:space="preserve">      海洋调查评价</t>
  </si>
  <si>
    <t xml:space="preserve">      海洋权益维护</t>
  </si>
  <si>
    <t xml:space="preserve">      海洋执法监察</t>
  </si>
  <si>
    <t xml:space="preserve">      海洋防灾减灾</t>
  </si>
  <si>
    <t xml:space="preserve">      海洋卫星</t>
  </si>
  <si>
    <t xml:space="preserve">      极地考察</t>
  </si>
  <si>
    <t xml:space="preserve">      海洋矿产资源勘探研究</t>
  </si>
  <si>
    <t xml:space="preserve">      海港航标维护</t>
  </si>
  <si>
    <t xml:space="preserve">      海水淡化</t>
  </si>
  <si>
    <t xml:space="preserve">      无居民海岛使用金支出</t>
  </si>
  <si>
    <t xml:space="preserve">      海岛和海域保护</t>
  </si>
  <si>
    <t xml:space="preserve">      其他海洋管理事务支出</t>
  </si>
  <si>
    <t xml:space="preserve">    测绘事务</t>
  </si>
  <si>
    <t xml:space="preserve">      基础测绘</t>
  </si>
  <si>
    <t xml:space="preserve">      航空摄影</t>
  </si>
  <si>
    <t xml:space="preserve">      测绘工程建设</t>
  </si>
  <si>
    <t xml:space="preserve">      其他测绘事务支出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</si>
  <si>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</si>
  <si>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</si>
  <si>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</si>
  <si>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</si>
  <si>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</si>
  <si>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</si>
  <si>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</si>
  <si>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</si>
  <si>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</si>
  <si>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</si>
  <si>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</si>
  <si>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</si>
  <si>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</si>
  <si>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其他自然资源海洋气象等支出</t>
  </si>
  <si>
    <t xml:space="preserve">  住房保障支出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</si>
  <si>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</si>
  <si>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</si>
  <si>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</si>
  <si>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</si>
  <si>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</si>
  <si>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</si>
  <si>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</si>
  <si>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</si>
  <si>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</si>
  <si>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</si>
  <si>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</si>
  <si>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</si>
  <si>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</si>
  <si>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</si>
  <si>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</si>
  <si>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</si>
  <si>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</si>
  <si>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粮油物资储备支出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</si>
  <si>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</si>
  <si>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</si>
  <si>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</si>
  <si>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</si>
  <si>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</si>
  <si>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</si>
  <si>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</si>
  <si>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</si>
  <si>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</si>
  <si>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</si>
  <si>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其他粮油事务支出</t>
  </si>
  <si>
    <t xml:space="preserve">    物资事务</t>
  </si>
  <si>
    <t xml:space="preserve">      铁路专用线</t>
  </si>
  <si>
    <t xml:space="preserve">      护库武警和民兵支出</t>
  </si>
  <si>
    <t xml:space="preserve">      物资保管与保养</t>
  </si>
  <si>
    <t xml:space="preserve">      专项贷款利息</t>
  </si>
  <si>
    <t xml:space="preserve">      物资转移</t>
  </si>
  <si>
    <t xml:space="preserve">      物资轮换</t>
  </si>
  <si>
    <t xml:space="preserve">      仓库建设</t>
  </si>
  <si>
    <t xml:space="preserve">      仓库安防</t>
  </si>
  <si>
    <t xml:space="preserve">      其他物资事务支出</t>
  </si>
  <si>
    <t xml:space="preserve">    能源储备</t>
  </si>
  <si>
    <t xml:space="preserve">      石油储备支出</t>
  </si>
  <si>
    <t xml:space="preserve">      天然铀能源储备</t>
  </si>
  <si>
    <t xml:space="preserve">      煤炭储备</t>
  </si>
  <si>
    <t xml:space="preserve">      其他能源储备</t>
  </si>
  <si>
    <t xml:space="preserve">    储备粮油补贴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</si>
  <si>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</si>
  <si>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</si>
  <si>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</si>
  <si>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</si>
  <si>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</si>
  <si>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</si>
  <si>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</si>
  <si>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</si>
  <si>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</si>
  <si>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</si>
  <si>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</si>
  <si>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</si>
  <si>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</si>
  <si>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</si>
  <si>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</si>
  <si>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</si>
  <si>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其他重要商品储备支出</t>
  </si>
  <si>
    <t xml:space="preserve">  灾害防治及应急管理支出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</si>
  <si>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</si>
  <si>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</si>
  <si>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</si>
  <si>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</si>
  <si>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</si>
  <si>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</si>
  <si>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</si>
  <si>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</si>
  <si>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消防事务</t>
  </si>
  <si>
    <t xml:space="preserve">      消防应急救援</t>
  </si>
  <si>
    <t xml:space="preserve">      其他消防事务支出</t>
  </si>
  <si>
    <t xml:space="preserve">   森林消防事务</t>
  </si>
  <si>
    <t xml:space="preserve">      森林消防应急救援</t>
  </si>
  <si>
    <t xml:space="preserve">      其他森林消防事务支出</t>
  </si>
  <si>
    <t xml:space="preserve">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</si>
  <si>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</si>
  <si>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</si>
  <si>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</si>
  <si>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</si>
  <si>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</si>
  <si>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</si>
  <si>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</si>
  <si>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</si>
  <si>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</si>
  <si>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</si>
  <si>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</si>
  <si>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</si>
  <si>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</si>
  <si>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</si>
  <si>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</si>
  <si>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</si>
  <si>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自然灾害救灾及恢复重建支出</t>
  </si>
  <si>
    <t xml:space="preserve">      中央自然灾害生活补助</t>
  </si>
  <si>
    <t xml:space="preserve">      地方自然灾害生活补助</t>
  </si>
  <si>
    <t xml:space="preserve">      自然灾害救灾补助</t>
  </si>
  <si>
    <t xml:space="preserve">      自然灾害灾后重建补助</t>
  </si>
  <si>
    <t xml:space="preserve">      其他自然灾害生活救助支出</t>
  </si>
  <si>
    <t xml:space="preserve">   其他灾害防治及应急管理支出</t>
  </si>
  <si>
    <t xml:space="preserve">  预备费</t>
  </si>
  <si>
    <t xml:space="preserve">  其他支出(类)</t>
  </si>
  <si>
    <t xml:space="preserve">    年初预留</t>
  </si>
  <si>
    <t xml:space="preserve">    其他支出(款)</t>
  </si>
  <si>
    <t xml:space="preserve">      其他支出(项)</t>
  </si>
  <si>
    <t xml:space="preserve">  债务付息支出</t>
  </si>
  <si>
    <t xml:space="preserve">    中央政府国内债务付息支出</t>
  </si>
  <si>
    <t xml:space="preserve">    中央政府国外债务付息支出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</si>
  <si>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</si>
  <si>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</si>
  <si>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</si>
  <si>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</si>
  <si>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</si>
  <si>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债务发行费用支出</t>
  </si>
  <si>
    <t xml:space="preserve">    中央政府国内债务发行费用支出</t>
  </si>
  <si>
    <t xml:space="preserve">    中央政府国外债务发行费用支出</t>
  </si>
  <si>
    <t xml:space="preserve">    地方政府一般债务发行费用支出</t>
  </si>
  <si>
    <t xml:space="preserve">2019年溪湖区本级一般公共预算支出预算表 </t>
  </si>
  <si>
    <t>表3</t>
  </si>
  <si>
    <t xml:space="preserve">      水行政执法监督</t>
  </si>
  <si>
    <t>2019年溪湖区本级一般公共预算基本支出预算表（政府经济分类）</t>
  </si>
  <si>
    <t>表4</t>
  </si>
  <si>
    <t>项目名称（科目）</t>
  </si>
  <si>
    <t>合计</t>
  </si>
  <si>
    <t>501 机关工资福利支出</t>
  </si>
  <si>
    <t xml:space="preserve">  50101 工资奖金津补贴</t>
  </si>
  <si>
    <t xml:space="preserve">  50102 社会保障缴费</t>
  </si>
  <si>
    <t xml:space="preserve">  50103 住房公积金</t>
  </si>
  <si>
    <t xml:space="preserve">  50199 其他工资福利支出</t>
  </si>
  <si>
    <t>502 机关商品和服务支出</t>
  </si>
  <si>
    <t xml:space="preserve">  50201 办公经费</t>
  </si>
  <si>
    <t xml:space="preserve">  50202 会议费</t>
  </si>
  <si>
    <t xml:space="preserve">  50203 培训费</t>
  </si>
  <si>
    <t xml:space="preserve">  50204 专用材料购置费</t>
  </si>
  <si>
    <t xml:space="preserve">  50205 委托业务费</t>
  </si>
  <si>
    <t xml:space="preserve">  50206 公务接待费</t>
  </si>
  <si>
    <t xml:space="preserve">  50208 公务用车运行维护费</t>
  </si>
  <si>
    <t xml:space="preserve">  50299 其他商品和服务支出</t>
  </si>
  <si>
    <t>505 对事业单位经常性补助</t>
  </si>
  <si>
    <t xml:space="preserve">  50501 工资福利支出</t>
  </si>
  <si>
    <t xml:space="preserve">  50502 商品和服务支出</t>
  </si>
  <si>
    <t>509 对个人和家庭的补助</t>
  </si>
  <si>
    <t xml:space="preserve">  50901 社会福利和救助</t>
  </si>
  <si>
    <t xml:space="preserve">  50905 离退休费</t>
  </si>
  <si>
    <t xml:space="preserve">  50999 其他对个人和家庭补助</t>
  </si>
  <si>
    <t>2019年溪湖区一般公共预算税收返还和转移支付预算表</t>
  </si>
  <si>
    <t>表5</t>
  </si>
  <si>
    <r>
      <t xml:space="preserve">         </t>
    </r>
    <r>
      <rPr>
        <sz val="11"/>
        <rFont val="宋体"/>
        <family val="3"/>
        <charset val="134"/>
      </rPr>
      <t>单位：万元</t>
    </r>
  </si>
  <si>
    <t>2019年溪湖区政府一般债务限额和余额情况表</t>
  </si>
  <si>
    <t>表6</t>
  </si>
  <si>
    <t>政府债务限额</t>
  </si>
  <si>
    <t>政府债务余额</t>
  </si>
  <si>
    <t>一般债务</t>
  </si>
  <si>
    <t>2019年溪湖区政府性基金预算收入预算表</t>
  </si>
  <si>
    <t xml:space="preserve">  增减%      </t>
  </si>
  <si>
    <t>一、城市公用事业附加收入</t>
  </si>
  <si>
    <t>二、国有土地收益基金收入</t>
  </si>
  <si>
    <t>三、农业土地开发资金收入</t>
  </si>
  <si>
    <t>四、国有土地使用权出让收入</t>
  </si>
  <si>
    <t>五、彩票公益金收入</t>
  </si>
  <si>
    <t>六、城市基础设施配套费收入</t>
  </si>
  <si>
    <t>七、污水处理费收入</t>
  </si>
  <si>
    <t>八、彩票发行机构和彩票销售机构的业务费用</t>
  </si>
  <si>
    <t>九、其他政府性基金收入</t>
  </si>
  <si>
    <t>政府性基金收入合计</t>
  </si>
  <si>
    <t>2019年溪湖区政府性基金预算支出预算表</t>
  </si>
  <si>
    <t>一、科学技术支出</t>
  </si>
  <si>
    <t>二、文化旅游体育与传媒支出</t>
  </si>
  <si>
    <t>三、社会保障和就业支出</t>
  </si>
  <si>
    <t>四、节能环保支出</t>
  </si>
  <si>
    <t>五、城乡社区支出</t>
  </si>
  <si>
    <t>六、农林水支出</t>
  </si>
  <si>
    <t>七、交通运输支出</t>
  </si>
  <si>
    <t>八、资源勘探信息等支出</t>
  </si>
  <si>
    <t>九、金融支出</t>
  </si>
  <si>
    <t>十、债务付息支出</t>
  </si>
  <si>
    <t>十一、债务发行费支出</t>
  </si>
  <si>
    <t>十二、其他支出</t>
  </si>
  <si>
    <t>政府性基金支出合计</t>
  </si>
  <si>
    <t>2019年溪湖区政府性基金预算转移支付预算表</t>
  </si>
  <si>
    <t>2019年溪湖区政府专项债务限额和余额情况表</t>
  </si>
  <si>
    <t>专项债务</t>
  </si>
  <si>
    <t>2019年溪湖区国有资本经营预算收入预算表</t>
  </si>
  <si>
    <t>科目名称／企业</t>
  </si>
  <si>
    <t>2019年预算比
2018年执行增减%</t>
  </si>
  <si>
    <t xml:space="preserve"> 合        计</t>
  </si>
  <si>
    <t>2019年溪湖区国有资本经营预算支出预算表</t>
  </si>
  <si>
    <t>预算单位/企业名称</t>
  </si>
  <si>
    <t>资本性支出</t>
  </si>
  <si>
    <t xml:space="preserve">费用性支出 </t>
  </si>
  <si>
    <t>其他支出</t>
  </si>
  <si>
    <t>`</t>
  </si>
  <si>
    <t>合      计</t>
  </si>
  <si>
    <t>2019年溪湖区社会保险基金预算收入预算表</t>
  </si>
  <si>
    <t>全市社会保险基金预算收入合计</t>
  </si>
  <si>
    <t>企业职工基本养老保险基金收入</t>
  </si>
  <si>
    <t>失业保险基金收入</t>
  </si>
  <si>
    <t>职工基本医疗保险基金收入</t>
  </si>
  <si>
    <t>工伤保险基金收入</t>
  </si>
  <si>
    <t>生育保险基金收入</t>
  </si>
  <si>
    <t>新型农村合作医疗基金收入</t>
  </si>
  <si>
    <t>城镇居民基本医疗保险基金收入</t>
  </si>
  <si>
    <t>城乡居民基本养老保险基金收入</t>
  </si>
  <si>
    <t>机关事业单位基本养老收入</t>
  </si>
  <si>
    <t>2019年溪湖区社会保险基金预算支出预算表</t>
  </si>
  <si>
    <t>全市社会保险基金预算支出合计</t>
  </si>
  <si>
    <t>企业职工基本养老保险基金支出</t>
  </si>
  <si>
    <t>失业保险基金支出</t>
  </si>
  <si>
    <t>职工基本医疗保险基金支出</t>
  </si>
  <si>
    <t>工伤保险基金支出</t>
  </si>
  <si>
    <t>生育保险基金支出</t>
  </si>
  <si>
    <t>新型农村合作医疗基金支出</t>
  </si>
  <si>
    <t>城镇居民基本医疗保险基金支出</t>
  </si>
  <si>
    <t>城乡居民基本养老保险基金支出</t>
  </si>
  <si>
    <t>机关事业单位基本养老支出</t>
  </si>
  <si>
    <t xml:space="preserve">      所有设施建设</t>
    <phoneticPr fontId="0" type="noConversion"/>
  </si>
  <si>
    <t xml:space="preserve">      劳动人事争议调解仲裁</t>
    <phoneticPr fontId="0" type="noConversion"/>
  </si>
  <si>
    <t xml:space="preserve">      地震环境探测</t>
    <phoneticPr fontId="0" type="noConversion"/>
  </si>
  <si>
    <t>2018年快报数据</t>
    <phoneticPr fontId="0" type="noConversion"/>
  </si>
  <si>
    <t>2019年预算数据</t>
    <phoneticPr fontId="0" type="noConversion"/>
  </si>
  <si>
    <t>2019年预算数据比2018年快报数据</t>
    <phoneticPr fontId="0" type="noConversion"/>
  </si>
  <si>
    <t>2018年快报数据</t>
    <phoneticPr fontId="0" type="noConversion"/>
  </si>
  <si>
    <t>2019年预算数据</t>
    <phoneticPr fontId="0" type="noConversion"/>
  </si>
  <si>
    <t>2019年预算数据比2018年快报数据</t>
    <phoneticPr fontId="0" type="noConversion"/>
  </si>
  <si>
    <t>2018年预算数据</t>
    <phoneticPr fontId="0" type="noConversion"/>
  </si>
  <si>
    <t>2019年预算数据比2018年预算数据</t>
    <phoneticPr fontId="0" type="noConversion"/>
  </si>
  <si>
    <t>2019年预算数据
(含提前告知专项转移支付)</t>
    <phoneticPr fontId="0" type="noConversion"/>
  </si>
  <si>
    <t xml:space="preserve">2018年预算数据                                                 </t>
    <phoneticPr fontId="0" type="noConversion"/>
  </si>
  <si>
    <t xml:space="preserve">             2019年预算数据
</t>
    <phoneticPr fontId="0" type="noConversion"/>
  </si>
  <si>
    <t>预算数据</t>
    <phoneticPr fontId="0" type="noConversion"/>
  </si>
  <si>
    <t>2018年执行数据</t>
    <phoneticPr fontId="0" type="noConversion"/>
  </si>
  <si>
    <t xml:space="preserve">     市政设施建设</t>
    <phoneticPr fontId="0" type="noConversion"/>
  </si>
  <si>
    <t xml:space="preserve">      劳动人事争议调解仲裁</t>
    <phoneticPr fontId="0" type="noConversion"/>
  </si>
  <si>
    <t xml:space="preserve">      地震环境探测</t>
    <phoneticPr fontId="0" type="noConversion"/>
  </si>
</sst>
</file>

<file path=xl/styles.xml><?xml version="1.0" encoding="utf-8"?>
<styleSheet xmlns="http://schemas.openxmlformats.org/spreadsheetml/2006/main">
  <numFmts count="10">
    <numFmt numFmtId="43" formatCode="_ * #,##0.00_ ;_ * \-#,##0.00_ ;_ * &quot;-&quot;??_ ;_ @_ "/>
    <numFmt numFmtId="176" formatCode="_ * #,##0_ ;_ * \-#,##0_ ;_ * &quot;-&quot;??_ ;_ @_ "/>
    <numFmt numFmtId="177" formatCode="0_ "/>
    <numFmt numFmtId="178" formatCode="0.0%"/>
    <numFmt numFmtId="179" formatCode="#,##0_ "/>
    <numFmt numFmtId="180" formatCode="#,##0.0_ "/>
    <numFmt numFmtId="181" formatCode="0.00_ "/>
    <numFmt numFmtId="182" formatCode="_ * #,##0.0_ ;_ * \-#,##0.0_ ;_ * &quot;-&quot;??_ ;_ @_ "/>
    <numFmt numFmtId="183" formatCode="#,##0.00_ "/>
    <numFmt numFmtId="184" formatCode="0.0_);[Red]\(0.0\)"/>
  </numFmts>
  <fonts count="39">
    <font>
      <sz val="9"/>
      <name val="宋体"/>
      <charset val="134"/>
    </font>
    <font>
      <sz val="11"/>
      <name val="宋体"/>
      <family val="3"/>
      <charset val="134"/>
    </font>
    <font>
      <sz val="10"/>
      <name val="Geneva"/>
      <family val="2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20"/>
      <name val="黑体"/>
      <family val="3"/>
      <charset val="134"/>
    </font>
    <font>
      <sz val="11"/>
      <name val="宋体"/>
      <family val="3"/>
      <charset val="134"/>
    </font>
    <font>
      <sz val="11"/>
      <name val="Geneva"/>
      <family val="2"/>
    </font>
    <font>
      <sz val="11"/>
      <color indexed="8"/>
      <name val="黑体"/>
      <family val="3"/>
      <charset val="134"/>
    </font>
    <font>
      <sz val="11"/>
      <color indexed="8"/>
      <name val="宋体"/>
      <family val="3"/>
      <charset val="134"/>
    </font>
    <font>
      <b/>
      <sz val="12"/>
      <name val="黑体"/>
      <family val="3"/>
      <charset val="134"/>
    </font>
    <font>
      <sz val="10"/>
      <name val="宋体"/>
      <family val="3"/>
      <charset val="134"/>
    </font>
    <font>
      <sz val="11"/>
      <name val="Times New Roman"/>
      <family val="1"/>
    </font>
    <font>
      <sz val="20"/>
      <name val="宋体"/>
      <family val="3"/>
      <charset val="134"/>
    </font>
    <font>
      <b/>
      <sz val="24"/>
      <name val="宋体"/>
      <family val="3"/>
      <charset val="134"/>
    </font>
    <font>
      <sz val="16"/>
      <name val="宋体"/>
      <family val="3"/>
      <charset val="134"/>
    </font>
    <font>
      <sz val="12"/>
      <name val="Times New Roman"/>
      <family val="1"/>
    </font>
    <font>
      <sz val="11"/>
      <name val="黑体"/>
      <family val="3"/>
      <charset val="134"/>
    </font>
    <font>
      <b/>
      <sz val="11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4"/>
      <name val="Times New Roman"/>
      <family val="1"/>
    </font>
    <font>
      <sz val="16"/>
      <name val="Times New Roman"/>
      <family val="1"/>
    </font>
    <font>
      <sz val="22"/>
      <name val="黑体"/>
      <family val="3"/>
      <charset val="134"/>
    </font>
    <font>
      <sz val="16"/>
      <name val="黑体"/>
      <family val="3"/>
      <charset val="134"/>
    </font>
    <font>
      <sz val="14"/>
      <name val="宋体"/>
      <family val="3"/>
      <charset val="134"/>
    </font>
    <font>
      <sz val="16"/>
      <name val="楷体_GB2312"/>
      <family val="3"/>
      <charset val="134"/>
    </font>
    <font>
      <sz val="18"/>
      <name val="黑体"/>
      <family val="3"/>
      <charset val="134"/>
    </font>
    <font>
      <sz val="18"/>
      <name val="Times New Roman"/>
      <family val="1"/>
    </font>
    <font>
      <b/>
      <sz val="36"/>
      <name val="方正小标宋简体"/>
      <family val="3"/>
      <charset val="134"/>
    </font>
    <font>
      <b/>
      <sz val="36"/>
      <name val="Times New Roman"/>
      <family val="1"/>
    </font>
    <font>
      <sz val="11"/>
      <color indexed="17"/>
      <name val="宋体"/>
      <family val="3"/>
      <charset val="134"/>
    </font>
    <font>
      <sz val="9"/>
      <color indexed="20"/>
      <name val="宋体"/>
      <family val="3"/>
      <charset val="134"/>
    </font>
    <font>
      <sz val="11"/>
      <color indexed="16"/>
      <name val="宋体"/>
      <family val="3"/>
      <charset val="134"/>
    </font>
    <font>
      <sz val="9"/>
      <color indexed="17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284"/>
        <bgColor indexed="64"/>
      </patternFill>
    </fill>
    <fill>
      <patternFill patternType="solid">
        <fgColor rgb="FFE3FFE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8">
    <xf numFmtId="0" fontId="0" fillId="0" borderId="0">
      <alignment vertical="center"/>
    </xf>
    <xf numFmtId="43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0" fontId="16" fillId="0" borderId="0"/>
    <xf numFmtId="0" fontId="32" fillId="4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2" fillId="0" borderId="0"/>
    <xf numFmtId="0" fontId="38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2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2" fillId="0" borderId="0" xfId="6" applyFill="1" applyAlignment="1">
      <alignment vertical="center" wrapText="1"/>
    </xf>
    <xf numFmtId="0" fontId="3" fillId="0" borderId="0" xfId="12" applyFont="1" applyAlignment="1">
      <alignment vertical="center"/>
    </xf>
    <xf numFmtId="0" fontId="4" fillId="0" borderId="0" xfId="12" applyFont="1" applyAlignment="1">
      <alignment vertical="center"/>
    </xf>
    <xf numFmtId="0" fontId="4" fillId="0" borderId="0" xfId="12">
      <alignment vertical="center"/>
    </xf>
    <xf numFmtId="176" fontId="3" fillId="0" borderId="0" xfId="1" applyNumberFormat="1" applyFont="1" applyFill="1" applyAlignment="1">
      <alignment horizontal="left" vertical="center"/>
    </xf>
    <xf numFmtId="177" fontId="4" fillId="0" borderId="0" xfId="12" applyNumberFormat="1">
      <alignment vertical="center"/>
    </xf>
    <xf numFmtId="178" fontId="6" fillId="0" borderId="0" xfId="12" applyNumberFormat="1" applyFont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7" fillId="0" borderId="0" xfId="6" applyFont="1" applyFill="1" applyAlignment="1">
      <alignment horizontal="center" vertical="center" wrapText="1"/>
    </xf>
    <xf numFmtId="0" fontId="8" fillId="0" borderId="2" xfId="12" applyFont="1" applyBorder="1" applyAlignment="1">
      <alignment horizontal="justify" vertical="center" wrapText="1"/>
    </xf>
    <xf numFmtId="179" fontId="6" fillId="0" borderId="2" xfId="12" applyNumberFormat="1" applyFont="1" applyBorder="1" applyAlignment="1">
      <alignment horizontal="right" vertical="center"/>
    </xf>
    <xf numFmtId="10" fontId="6" fillId="0" borderId="2" xfId="1" applyNumberFormat="1" applyFont="1" applyFill="1" applyBorder="1" applyAlignment="1" applyProtection="1">
      <alignment horizontal="right" vertical="center"/>
    </xf>
    <xf numFmtId="0" fontId="9" fillId="0" borderId="2" xfId="12" applyFont="1" applyBorder="1" applyAlignment="1">
      <alignment horizontal="left" vertical="center" wrapText="1" indent="1"/>
    </xf>
    <xf numFmtId="179" fontId="9" fillId="0" borderId="4" xfId="0" applyNumberFormat="1" applyFont="1" applyFill="1" applyBorder="1" applyAlignment="1" applyProtection="1">
      <alignment horizontal="right" vertical="center"/>
    </xf>
    <xf numFmtId="179" fontId="9" fillId="0" borderId="2" xfId="0" applyNumberFormat="1" applyFont="1" applyFill="1" applyBorder="1" applyAlignment="1" applyProtection="1">
      <alignment horizontal="right" vertical="center"/>
    </xf>
    <xf numFmtId="0" fontId="6" fillId="0" borderId="2" xfId="12" applyFont="1" applyBorder="1" applyAlignment="1">
      <alignment horizontal="left" vertical="center" wrapText="1" indent="1"/>
    </xf>
    <xf numFmtId="0" fontId="4" fillId="0" borderId="0" xfId="12" applyFont="1" applyAlignment="1">
      <alignment horizontal="center" vertical="center"/>
    </xf>
    <xf numFmtId="179" fontId="9" fillId="0" borderId="5" xfId="0" applyNumberFormat="1" applyFont="1" applyFill="1" applyBorder="1" applyAlignment="1" applyProtection="1">
      <alignment horizontal="right" vertical="center"/>
    </xf>
    <xf numFmtId="0" fontId="10" fillId="0" borderId="0" xfId="12" applyFont="1" applyAlignment="1">
      <alignment vertical="center"/>
    </xf>
    <xf numFmtId="178" fontId="4" fillId="0" borderId="0" xfId="12" applyNumberFormat="1">
      <alignment vertical="center"/>
    </xf>
    <xf numFmtId="0" fontId="4" fillId="0" borderId="0" xfId="12" applyAlignment="1">
      <alignment horizontal="center" vertical="center"/>
    </xf>
    <xf numFmtId="0" fontId="6" fillId="0" borderId="0" xfId="12" applyFont="1">
      <alignment vertical="center"/>
    </xf>
    <xf numFmtId="10" fontId="6" fillId="0" borderId="2" xfId="12" applyNumberFormat="1" applyFont="1" applyBorder="1" applyAlignment="1">
      <alignment horizontal="right" vertical="center"/>
    </xf>
    <xf numFmtId="0" fontId="10" fillId="0" borderId="0" xfId="12" applyFont="1" applyAlignment="1">
      <alignment horizontal="center" vertical="center"/>
    </xf>
    <xf numFmtId="0" fontId="9" fillId="0" borderId="2" xfId="12" applyFont="1" applyFill="1" applyBorder="1" applyAlignment="1">
      <alignment horizontal="left" vertical="center" wrapText="1" indent="1"/>
    </xf>
    <xf numFmtId="176" fontId="11" fillId="0" borderId="0" xfId="1" applyNumberFormat="1" applyFont="1" applyFill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11" fillId="0" borderId="0" xfId="1" applyNumberFormat="1" applyFont="1" applyAlignment="1">
      <alignment vertical="center"/>
    </xf>
    <xf numFmtId="176" fontId="4" fillId="0" borderId="0" xfId="1" applyNumberFormat="1" applyFont="1" applyFill="1" applyAlignment="1">
      <alignment horizontal="centerContinuous" vertical="center"/>
    </xf>
    <xf numFmtId="176" fontId="12" fillId="0" borderId="0" xfId="1" applyNumberFormat="1" applyFont="1" applyFill="1" applyAlignment="1">
      <alignment horizontal="right"/>
    </xf>
    <xf numFmtId="176" fontId="6" fillId="0" borderId="2" xfId="1" applyNumberFormat="1" applyFont="1" applyFill="1" applyBorder="1" applyAlignment="1">
      <alignment horizontal="center" vertical="center"/>
    </xf>
    <xf numFmtId="176" fontId="6" fillId="0" borderId="2" xfId="1" applyNumberFormat="1" applyFont="1" applyBorder="1" applyAlignment="1">
      <alignment vertical="center"/>
    </xf>
    <xf numFmtId="176" fontId="6" fillId="0" borderId="2" xfId="1" applyNumberFormat="1" applyFont="1" applyBorder="1" applyAlignment="1">
      <alignment horizontal="center" vertical="center"/>
    </xf>
    <xf numFmtId="0" fontId="4" fillId="0" borderId="0" xfId="9" applyFont="1" applyFill="1">
      <alignment vertical="center"/>
    </xf>
    <xf numFmtId="0" fontId="10" fillId="0" borderId="0" xfId="10" applyFont="1"/>
    <xf numFmtId="0" fontId="11" fillId="0" borderId="0" xfId="10" applyFont="1" applyFill="1"/>
    <xf numFmtId="0" fontId="2" fillId="0" borderId="0" xfId="10"/>
    <xf numFmtId="0" fontId="4" fillId="0" borderId="0" xfId="9" applyFont="1">
      <alignment vertical="center"/>
    </xf>
    <xf numFmtId="0" fontId="3" fillId="0" borderId="0" xfId="9" applyFont="1" applyFill="1">
      <alignment vertical="center"/>
    </xf>
    <xf numFmtId="179" fontId="4" fillId="0" borderId="0" xfId="9" applyNumberFormat="1" applyFont="1" applyFill="1" applyAlignment="1">
      <alignment horizontal="center" vertical="center"/>
    </xf>
    <xf numFmtId="0" fontId="4" fillId="0" borderId="0" xfId="9" applyFont="1" applyFill="1" applyBorder="1" applyAlignment="1">
      <alignment horizontal="right"/>
    </xf>
    <xf numFmtId="0" fontId="35" fillId="0" borderId="2" xfId="0" applyFont="1" applyFill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vertical="center"/>
    </xf>
    <xf numFmtId="176" fontId="35" fillId="0" borderId="2" xfId="1" applyNumberFormat="1" applyFont="1" applyFill="1" applyBorder="1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center"/>
    </xf>
    <xf numFmtId="180" fontId="35" fillId="0" borderId="7" xfId="0" applyNumberFormat="1" applyFont="1" applyFill="1" applyBorder="1" applyAlignment="1">
      <alignment horizontal="right" vertical="center"/>
    </xf>
    <xf numFmtId="176" fontId="35" fillId="0" borderId="8" xfId="1" applyNumberFormat="1" applyFont="1" applyFill="1" applyBorder="1" applyAlignment="1">
      <alignment horizontal="right" vertical="center"/>
    </xf>
    <xf numFmtId="0" fontId="36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right" vertical="center"/>
    </xf>
    <xf numFmtId="0" fontId="13" fillId="0" borderId="2" xfId="0" applyFont="1" applyFill="1" applyBorder="1" applyAlignment="1">
      <alignment horizontal="center" vertical="center"/>
    </xf>
    <xf numFmtId="181" fontId="13" fillId="0" borderId="2" xfId="0" applyNumberFormat="1" applyFont="1" applyFill="1" applyBorder="1" applyAlignment="1">
      <alignment horizontal="center" vertical="center"/>
    </xf>
    <xf numFmtId="0" fontId="16" fillId="0" borderId="0" xfId="3"/>
    <xf numFmtId="176" fontId="3" fillId="0" borderId="0" xfId="1" applyNumberFormat="1" applyFont="1" applyAlignment="1">
      <alignment horizontal="left" vertical="center"/>
    </xf>
    <xf numFmtId="176" fontId="12" fillId="0" borderId="0" xfId="1" applyNumberFormat="1" applyFont="1" applyAlignment="1">
      <alignment horizontal="right"/>
    </xf>
    <xf numFmtId="176" fontId="6" fillId="0" borderId="2" xfId="1" applyNumberFormat="1" applyFont="1" applyBorder="1" applyAlignment="1">
      <alignment horizontal="left" vertical="center"/>
    </xf>
    <xf numFmtId="176" fontId="4" fillId="0" borderId="0" xfId="1" applyNumberFormat="1" applyFont="1" applyAlignment="1">
      <alignment vertical="center"/>
    </xf>
    <xf numFmtId="0" fontId="4" fillId="0" borderId="0" xfId="9" applyFill="1">
      <alignment vertical="center"/>
    </xf>
    <xf numFmtId="0" fontId="4" fillId="0" borderId="0" xfId="9">
      <alignment vertical="center"/>
    </xf>
    <xf numFmtId="0" fontId="4" fillId="0" borderId="0" xfId="9" applyAlignment="1">
      <alignment horizontal="center" vertical="center"/>
    </xf>
    <xf numFmtId="0" fontId="4" fillId="0" borderId="0" xfId="9" applyFill="1" applyAlignment="1">
      <alignment horizontal="center" vertical="center"/>
    </xf>
    <xf numFmtId="0" fontId="6" fillId="0" borderId="2" xfId="9" applyFont="1" applyFill="1" applyBorder="1" applyAlignment="1">
      <alignment horizontal="center" vertical="center"/>
    </xf>
    <xf numFmtId="0" fontId="6" fillId="6" borderId="2" xfId="10" applyFont="1" applyFill="1" applyBorder="1" applyAlignment="1">
      <alignment horizontal="left" vertical="center"/>
    </xf>
    <xf numFmtId="179" fontId="6" fillId="5" borderId="2" xfId="10" applyNumberFormat="1" applyFont="1" applyFill="1" applyBorder="1" applyAlignment="1">
      <alignment vertical="center"/>
    </xf>
    <xf numFmtId="179" fontId="6" fillId="5" borderId="2" xfId="15" applyNumberFormat="1" applyFont="1" applyFill="1" applyBorder="1" applyAlignment="1">
      <alignment horizontal="right" vertical="center"/>
    </xf>
    <xf numFmtId="179" fontId="6" fillId="5" borderId="2" xfId="2" applyNumberFormat="1" applyFont="1" applyFill="1" applyBorder="1" applyAlignment="1" applyProtection="1">
      <alignment horizontal="right" vertical="center"/>
      <protection locked="0"/>
    </xf>
    <xf numFmtId="10" fontId="6" fillId="5" borderId="2" xfId="2" applyNumberFormat="1" applyFont="1" applyFill="1" applyBorder="1" applyAlignment="1" applyProtection="1">
      <alignment horizontal="right" vertical="center"/>
      <protection locked="0"/>
    </xf>
    <xf numFmtId="0" fontId="10" fillId="0" borderId="0" xfId="10" applyFont="1" applyAlignment="1">
      <alignment horizontal="center"/>
    </xf>
    <xf numFmtId="0" fontId="6" fillId="6" borderId="2" xfId="10" applyFont="1" applyFill="1" applyBorder="1" applyAlignment="1">
      <alignment horizontal="center" vertical="center"/>
    </xf>
    <xf numFmtId="0" fontId="4" fillId="0" borderId="0" xfId="11" applyFont="1" applyFill="1" applyAlignment="1">
      <alignment vertical="center"/>
    </xf>
    <xf numFmtId="0" fontId="4" fillId="0" borderId="0" xfId="11" applyFont="1" applyFill="1"/>
    <xf numFmtId="14" fontId="3" fillId="0" borderId="0" xfId="11" applyNumberFormat="1" applyFont="1" applyFill="1" applyAlignment="1">
      <alignment horizontal="left" vertical="center"/>
    </xf>
    <xf numFmtId="0" fontId="6" fillId="0" borderId="0" xfId="11" applyFont="1" applyFill="1" applyAlignment="1">
      <alignment horizontal="right"/>
    </xf>
    <xf numFmtId="0" fontId="6" fillId="0" borderId="2" xfId="11" applyFont="1" applyFill="1" applyBorder="1" applyAlignment="1">
      <alignment horizontal="center" vertical="center"/>
    </xf>
    <xf numFmtId="49" fontId="6" fillId="6" borderId="2" xfId="10" applyNumberFormat="1" applyFont="1" applyFill="1" applyBorder="1" applyAlignment="1">
      <alignment horizontal="left" vertical="center"/>
    </xf>
    <xf numFmtId="176" fontId="6" fillId="0" borderId="2" xfId="1" applyNumberFormat="1" applyFont="1" applyFill="1" applyBorder="1" applyAlignment="1" applyProtection="1">
      <alignment horizontal="right" vertical="center"/>
    </xf>
    <xf numFmtId="182" fontId="6" fillId="0" borderId="2" xfId="1" applyNumberFormat="1" applyFont="1" applyFill="1" applyBorder="1" applyAlignment="1" applyProtection="1">
      <alignment horizontal="center" vertical="center"/>
    </xf>
    <xf numFmtId="0" fontId="10" fillId="0" borderId="0" xfId="10" applyFont="1" applyAlignment="1">
      <alignment horizontal="center" vertical="center"/>
    </xf>
    <xf numFmtId="10" fontId="6" fillId="0" borderId="2" xfId="1" applyNumberFormat="1" applyFont="1" applyFill="1" applyBorder="1" applyAlignment="1" applyProtection="1">
      <alignment horizontal="center" vertical="center"/>
    </xf>
    <xf numFmtId="3" fontId="6" fillId="6" borderId="2" xfId="11" applyNumberFormat="1" applyFont="1" applyFill="1" applyBorder="1" applyAlignment="1" applyProtection="1">
      <alignment horizontal="center" vertical="center"/>
    </xf>
    <xf numFmtId="179" fontId="6" fillId="0" borderId="2" xfId="14" applyNumberFormat="1" applyFont="1" applyBorder="1" applyAlignment="1">
      <alignment vertical="center"/>
    </xf>
    <xf numFmtId="0" fontId="6" fillId="0" borderId="0" xfId="0" applyFont="1" applyFill="1" applyAlignment="1"/>
    <xf numFmtId="0" fontId="6" fillId="0" borderId="0" xfId="0" applyFont="1">
      <alignment vertical="center"/>
    </xf>
    <xf numFmtId="0" fontId="0" fillId="0" borderId="0" xfId="0" applyFill="1" applyAlignment="1"/>
    <xf numFmtId="0" fontId="3" fillId="0" borderId="0" xfId="0" applyFont="1" applyFill="1" applyAlignment="1"/>
    <xf numFmtId="0" fontId="7" fillId="0" borderId="0" xfId="3" applyFont="1" applyFill="1" applyAlignment="1">
      <alignment horizontal="right"/>
    </xf>
    <xf numFmtId="0" fontId="6" fillId="0" borderId="8" xfId="0" applyNumberFormat="1" applyFont="1" applyFill="1" applyBorder="1" applyAlignment="1" applyProtection="1">
      <alignment horizontal="center" vertical="center"/>
    </xf>
    <xf numFmtId="49" fontId="6" fillId="7" borderId="2" xfId="0" applyNumberFormat="1" applyFont="1" applyFill="1" applyBorder="1" applyAlignment="1">
      <alignment horizontal="left" vertical="center"/>
    </xf>
    <xf numFmtId="183" fontId="6" fillId="7" borderId="2" xfId="0" applyNumberFormat="1" applyFont="1" applyFill="1" applyBorder="1" applyAlignment="1">
      <alignment horizontal="right" vertical="center"/>
    </xf>
    <xf numFmtId="49" fontId="6" fillId="8" borderId="2" xfId="0" applyNumberFormat="1" applyFont="1" applyFill="1" applyBorder="1" applyAlignment="1">
      <alignment horizontal="left" vertical="center"/>
    </xf>
    <xf numFmtId="183" fontId="6" fillId="8" borderId="2" xfId="0" applyNumberFormat="1" applyFont="1" applyFill="1" applyBorder="1" applyAlignment="1">
      <alignment horizontal="right" vertical="center"/>
    </xf>
    <xf numFmtId="49" fontId="6" fillId="0" borderId="2" xfId="0" applyNumberFormat="1" applyFont="1" applyFill="1" applyBorder="1" applyAlignment="1">
      <alignment horizontal="left" vertical="center"/>
    </xf>
    <xf numFmtId="183" fontId="6" fillId="0" borderId="2" xfId="0" applyNumberFormat="1" applyFont="1" applyFill="1" applyBorder="1" applyAlignment="1">
      <alignment horizontal="right" vertical="center"/>
    </xf>
    <xf numFmtId="0" fontId="16" fillId="0" borderId="0" xfId="3" applyFill="1"/>
    <xf numFmtId="0" fontId="6" fillId="0" borderId="0" xfId="8" applyFont="1" applyFill="1">
      <alignment vertical="center"/>
    </xf>
    <xf numFmtId="0" fontId="17" fillId="0" borderId="0" xfId="3" applyFont="1" applyFill="1"/>
    <xf numFmtId="0" fontId="7" fillId="0" borderId="0" xfId="3" applyFont="1" applyFill="1"/>
    <xf numFmtId="0" fontId="16" fillId="0" borderId="0" xfId="3" applyNumberFormat="1"/>
    <xf numFmtId="0" fontId="11" fillId="0" borderId="0" xfId="3" applyFont="1"/>
    <xf numFmtId="0" fontId="6" fillId="0" borderId="0" xfId="3" applyFont="1" applyAlignment="1">
      <alignment horizontal="center" vertical="center"/>
    </xf>
    <xf numFmtId="0" fontId="11" fillId="0" borderId="0" xfId="3" applyFont="1" applyFill="1"/>
    <xf numFmtId="49" fontId="3" fillId="0" borderId="0" xfId="3" applyNumberFormat="1" applyFont="1" applyFill="1" applyAlignment="1" applyProtection="1">
      <alignment horizontal="left" vertical="center"/>
    </xf>
    <xf numFmtId="0" fontId="11" fillId="0" borderId="0" xfId="3" applyNumberFormat="1" applyFont="1" applyFill="1" applyAlignment="1" applyProtection="1">
      <alignment horizontal="center" vertical="center"/>
    </xf>
    <xf numFmtId="184" fontId="11" fillId="0" borderId="0" xfId="3" applyNumberFormat="1" applyFont="1" applyFill="1" applyAlignment="1">
      <alignment horizontal="center" vertical="center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/>
    </xf>
    <xf numFmtId="49" fontId="17" fillId="0" borderId="2" xfId="2" applyNumberFormat="1" applyFont="1" applyFill="1" applyBorder="1" applyAlignment="1" applyProtection="1">
      <alignment horizontal="center" vertical="center"/>
    </xf>
    <xf numFmtId="179" fontId="6" fillId="0" borderId="2" xfId="1" applyNumberFormat="1" applyFont="1" applyBorder="1" applyAlignment="1" applyProtection="1">
      <alignment vertical="center"/>
    </xf>
    <xf numFmtId="179" fontId="6" fillId="0" borderId="2" xfId="1" applyNumberFormat="1" applyFont="1" applyFill="1" applyBorder="1" applyAlignment="1" applyProtection="1">
      <alignment horizontal="right" vertical="center"/>
      <protection locked="0"/>
    </xf>
    <xf numFmtId="180" fontId="6" fillId="0" borderId="2" xfId="1" applyNumberFormat="1" applyFont="1" applyFill="1" applyBorder="1" applyAlignment="1" applyProtection="1">
      <alignment horizontal="right" vertical="center"/>
      <protection locked="0"/>
    </xf>
    <xf numFmtId="0" fontId="18" fillId="0" borderId="2" xfId="0" applyNumberFormat="1" applyFont="1" applyFill="1" applyBorder="1" applyAlignment="1" applyProtection="1">
      <alignment horizontal="left" vertical="center"/>
    </xf>
    <xf numFmtId="179" fontId="6" fillId="0" borderId="2" xfId="1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horizontal="left" vertical="center"/>
    </xf>
    <xf numFmtId="179" fontId="6" fillId="0" borderId="2" xfId="1" applyNumberFormat="1" applyFont="1" applyFill="1" applyBorder="1" applyAlignment="1" applyProtection="1">
      <alignment vertical="center"/>
      <protection locked="0"/>
    </xf>
    <xf numFmtId="39" fontId="19" fillId="0" borderId="10" xfId="0" applyNumberFormat="1" applyFont="1" applyFill="1" applyBorder="1" applyAlignment="1">
      <alignment horizontal="right" vertical="center"/>
    </xf>
    <xf numFmtId="0" fontId="2" fillId="0" borderId="2" xfId="10" applyFill="1" applyBorder="1" applyProtection="1">
      <protection locked="0"/>
    </xf>
    <xf numFmtId="179" fontId="6" fillId="0" borderId="2" xfId="1" applyNumberFormat="1" applyFont="1" applyBorder="1" applyAlignment="1" applyProtection="1">
      <alignment vertical="center"/>
      <protection locked="0"/>
    </xf>
    <xf numFmtId="179" fontId="6" fillId="0" borderId="2" xfId="1" applyNumberFormat="1" applyFont="1" applyFill="1" applyBorder="1" applyAlignment="1" applyProtection="1"/>
    <xf numFmtId="179" fontId="6" fillId="0" borderId="2" xfId="1" applyNumberFormat="1" applyFont="1" applyFill="1" applyBorder="1" applyAlignment="1" applyProtection="1">
      <protection locked="0"/>
    </xf>
    <xf numFmtId="0" fontId="6" fillId="0" borderId="0" xfId="3" applyFont="1" applyFill="1" applyAlignment="1">
      <alignment horizontal="center" vertical="center"/>
    </xf>
    <xf numFmtId="0" fontId="6" fillId="0" borderId="0" xfId="8" applyFont="1" applyFill="1" applyAlignment="1">
      <alignment horizontal="center" vertical="center"/>
    </xf>
    <xf numFmtId="0" fontId="4" fillId="0" borderId="2" xfId="0" applyFont="1" applyFill="1" applyBorder="1" applyAlignment="1"/>
    <xf numFmtId="0" fontId="37" fillId="0" borderId="2" xfId="0" applyFont="1" applyFill="1" applyBorder="1" applyAlignment="1">
      <alignment vertical="center"/>
    </xf>
    <xf numFmtId="179" fontId="20" fillId="0" borderId="2" xfId="1" applyNumberFormat="1" applyFont="1" applyFill="1" applyBorder="1" applyAlignment="1" applyProtection="1">
      <protection locked="0"/>
    </xf>
    <xf numFmtId="179" fontId="6" fillId="0" borderId="2" xfId="1" applyNumberFormat="1" applyFont="1" applyBorder="1" applyAlignment="1">
      <alignment vertical="center"/>
    </xf>
    <xf numFmtId="0" fontId="2" fillId="0" borderId="0" xfId="10" applyFill="1"/>
    <xf numFmtId="0" fontId="16" fillId="0" borderId="0" xfId="3" applyNumberFormat="1" applyFill="1"/>
    <xf numFmtId="182" fontId="16" fillId="0" borderId="0" xfId="1" applyNumberFormat="1" applyFont="1" applyFill="1" applyAlignment="1"/>
    <xf numFmtId="0" fontId="4" fillId="0" borderId="0" xfId="3" applyFont="1" applyFill="1" applyAlignment="1">
      <alignment horizontal="right"/>
    </xf>
    <xf numFmtId="182" fontId="6" fillId="0" borderId="2" xfId="1" applyNumberFormat="1" applyFont="1" applyFill="1" applyBorder="1" applyAlignment="1">
      <alignment horizontal="center" vertical="center" wrapText="1"/>
    </xf>
    <xf numFmtId="176" fontId="11" fillId="0" borderId="0" xfId="1" applyNumberFormat="1" applyFont="1" applyFill="1" applyAlignment="1"/>
    <xf numFmtId="176" fontId="17" fillId="0" borderId="0" xfId="1" applyNumberFormat="1" applyFont="1" applyFill="1" applyAlignment="1">
      <alignment vertical="center"/>
    </xf>
    <xf numFmtId="176" fontId="6" fillId="0" borderId="0" xfId="1" applyNumberFormat="1" applyFont="1" applyFill="1" applyAlignment="1">
      <alignment vertical="center"/>
    </xf>
    <xf numFmtId="176" fontId="6" fillId="0" borderId="0" xfId="1" applyNumberFormat="1" applyFont="1" applyFill="1" applyAlignment="1"/>
    <xf numFmtId="176" fontId="11" fillId="0" borderId="0" xfId="1" applyNumberFormat="1" applyFont="1" applyAlignment="1"/>
    <xf numFmtId="176" fontId="11" fillId="0" borderId="0" xfId="1" applyNumberFormat="1" applyFont="1" applyAlignment="1">
      <alignment horizontal="center" vertical="center"/>
    </xf>
    <xf numFmtId="176" fontId="11" fillId="0" borderId="0" xfId="1" applyNumberFormat="1" applyFont="1" applyFill="1" applyAlignment="1">
      <alignment horizontal="center" vertical="center"/>
    </xf>
    <xf numFmtId="176" fontId="3" fillId="0" borderId="0" xfId="1" applyNumberFormat="1" applyFont="1" applyFill="1" applyAlignment="1">
      <alignment horizontal="left"/>
    </xf>
    <xf numFmtId="176" fontId="4" fillId="0" borderId="0" xfId="1" applyNumberFormat="1" applyFont="1" applyFill="1" applyAlignment="1">
      <alignment horizontal="left"/>
    </xf>
    <xf numFmtId="176" fontId="4" fillId="0" borderId="0" xfId="1" applyNumberFormat="1" applyFont="1" applyFill="1" applyAlignment="1"/>
    <xf numFmtId="176" fontId="6" fillId="0" borderId="0" xfId="1" applyNumberFormat="1" applyFont="1" applyFill="1" applyBorder="1" applyAlignment="1">
      <alignment horizontal="right"/>
    </xf>
    <xf numFmtId="176" fontId="4" fillId="0" borderId="0" xfId="1" applyNumberFormat="1" applyFont="1" applyFill="1" applyAlignment="1">
      <alignment horizontal="center" vertical="center"/>
    </xf>
    <xf numFmtId="0" fontId="17" fillId="0" borderId="2" xfId="10" applyFont="1" applyFill="1" applyBorder="1" applyAlignment="1">
      <alignment horizontal="center" vertical="center"/>
    </xf>
    <xf numFmtId="179" fontId="6" fillId="0" borderId="2" xfId="3" applyNumberFormat="1" applyFont="1" applyFill="1" applyBorder="1" applyAlignment="1">
      <alignment vertical="center"/>
    </xf>
    <xf numFmtId="10" fontId="6" fillId="0" borderId="2" xfId="2" applyNumberFormat="1" applyFont="1" applyFill="1" applyBorder="1" applyAlignment="1" applyProtection="1">
      <alignment horizontal="right" vertical="center"/>
      <protection locked="0"/>
    </xf>
    <xf numFmtId="176" fontId="17" fillId="0" borderId="0" xfId="1" applyNumberFormat="1" applyFont="1" applyFill="1" applyAlignment="1">
      <alignment horizontal="center" vertical="center"/>
    </xf>
    <xf numFmtId="0" fontId="18" fillId="0" borderId="2" xfId="10" applyFont="1" applyFill="1" applyBorder="1" applyAlignment="1">
      <alignment horizontal="left" vertical="center"/>
    </xf>
    <xf numFmtId="176" fontId="6" fillId="0" borderId="0" xfId="1" applyNumberFormat="1" applyFont="1" applyFill="1" applyAlignment="1">
      <alignment horizontal="center" vertical="center"/>
    </xf>
    <xf numFmtId="49" fontId="6" fillId="0" borderId="2" xfId="10" applyNumberFormat="1" applyFont="1" applyFill="1" applyBorder="1" applyAlignment="1">
      <alignment horizontal="left" vertical="center"/>
    </xf>
    <xf numFmtId="0" fontId="6" fillId="0" borderId="2" xfId="10" applyFont="1" applyFill="1" applyBorder="1" applyAlignment="1">
      <alignment horizontal="left" vertical="center"/>
    </xf>
    <xf numFmtId="0" fontId="21" fillId="0" borderId="0" xfId="13" applyFont="1"/>
    <xf numFmtId="0" fontId="22" fillId="0" borderId="0" xfId="13" applyFont="1" applyFill="1"/>
    <xf numFmtId="0" fontId="22" fillId="0" borderId="0" xfId="13" applyFont="1"/>
    <xf numFmtId="0" fontId="16" fillId="0" borderId="0" xfId="13" applyFont="1"/>
    <xf numFmtId="0" fontId="23" fillId="0" borderId="0" xfId="13" applyFont="1" applyAlignment="1">
      <alignment horizontal="center" vertical="center" wrapText="1"/>
    </xf>
    <xf numFmtId="0" fontId="24" fillId="0" borderId="0" xfId="13" applyFont="1" applyAlignment="1">
      <alignment horizontal="left" vertical="center" wrapText="1"/>
    </xf>
    <xf numFmtId="49" fontId="25" fillId="0" borderId="0" xfId="13" applyNumberFormat="1" applyFont="1" applyBorder="1" applyAlignment="1">
      <alignment horizontal="left" vertical="center" wrapText="1" indent="3"/>
    </xf>
    <xf numFmtId="49" fontId="24" fillId="0" borderId="0" xfId="13" applyNumberFormat="1" applyFont="1" applyFill="1" applyAlignment="1">
      <alignment horizontal="left" vertical="center" wrapText="1"/>
    </xf>
    <xf numFmtId="0" fontId="26" fillId="0" borderId="0" xfId="13" applyFont="1" applyFill="1"/>
    <xf numFmtId="49" fontId="24" fillId="0" borderId="0" xfId="13" applyNumberFormat="1" applyFont="1" applyFill="1" applyAlignment="1">
      <alignment vertical="center" wrapText="1"/>
    </xf>
    <xf numFmtId="0" fontId="22" fillId="0" borderId="0" xfId="13" applyFont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/>
    </xf>
    <xf numFmtId="0" fontId="27" fillId="0" borderId="0" xfId="13" applyFont="1" applyAlignment="1">
      <alignment horizontal="center" vertical="center" wrapText="1"/>
    </xf>
    <xf numFmtId="0" fontId="28" fillId="0" borderId="0" xfId="13" applyFont="1" applyAlignment="1">
      <alignment horizontal="center"/>
    </xf>
    <xf numFmtId="0" fontId="29" fillId="0" borderId="0" xfId="13" applyFont="1" applyAlignment="1">
      <alignment horizontal="center"/>
    </xf>
    <xf numFmtId="0" fontId="30" fillId="0" borderId="0" xfId="13" applyFont="1" applyAlignment="1">
      <alignment horizontal="center"/>
    </xf>
    <xf numFmtId="0" fontId="5" fillId="0" borderId="0" xfId="13" applyFont="1" applyAlignment="1">
      <alignment horizontal="center"/>
    </xf>
    <xf numFmtId="176" fontId="5" fillId="0" borderId="0" xfId="1" applyNumberFormat="1" applyFont="1" applyFill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 wrapText="1"/>
    </xf>
    <xf numFmtId="49" fontId="6" fillId="0" borderId="2" xfId="3" applyNumberFormat="1" applyFont="1" applyFill="1" applyBorder="1" applyAlignment="1" applyProtection="1">
      <alignment horizontal="center" vertical="center" wrapText="1"/>
    </xf>
    <xf numFmtId="0" fontId="6" fillId="0" borderId="2" xfId="3" applyNumberFormat="1" applyFont="1" applyFill="1" applyBorder="1" applyAlignment="1" applyProtection="1">
      <alignment horizontal="center" vertical="center" wrapText="1"/>
    </xf>
    <xf numFmtId="0" fontId="6" fillId="0" borderId="7" xfId="3" applyNumberFormat="1" applyFont="1" applyFill="1" applyBorder="1" applyAlignment="1" applyProtection="1">
      <alignment horizontal="center" vertical="center" wrapText="1"/>
    </xf>
    <xf numFmtId="176" fontId="5" fillId="0" borderId="0" xfId="1" applyNumberFormat="1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5" fillId="0" borderId="0" xfId="11" applyFont="1" applyFill="1" applyAlignment="1">
      <alignment horizontal="center" vertical="center"/>
    </xf>
    <xf numFmtId="0" fontId="1" fillId="0" borderId="2" xfId="11" applyFont="1" applyFill="1" applyBorder="1" applyAlignment="1">
      <alignment horizontal="center" vertical="center"/>
    </xf>
    <xf numFmtId="0" fontId="6" fillId="0" borderId="2" xfId="11" applyFont="1" applyFill="1" applyBorder="1" applyAlignment="1">
      <alignment horizontal="center" vertical="center"/>
    </xf>
    <xf numFmtId="0" fontId="5" fillId="0" borderId="0" xfId="9" applyFont="1" applyFill="1" applyAlignment="1">
      <alignment horizontal="center" vertical="center"/>
    </xf>
    <xf numFmtId="0" fontId="1" fillId="0" borderId="2" xfId="9" applyFont="1" applyFill="1" applyBorder="1" applyAlignment="1">
      <alignment horizontal="center" vertical="center"/>
    </xf>
    <xf numFmtId="0" fontId="6" fillId="0" borderId="2" xfId="9" applyFont="1" applyFill="1" applyBorder="1" applyAlignment="1">
      <alignment horizontal="center" vertical="center"/>
    </xf>
    <xf numFmtId="176" fontId="6" fillId="0" borderId="9" xfId="1" applyNumberFormat="1" applyFont="1" applyBorder="1" applyAlignment="1">
      <alignment horizontal="left" wrapText="1"/>
    </xf>
    <xf numFmtId="0" fontId="5" fillId="0" borderId="0" xfId="12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1" fillId="0" borderId="2" xfId="1" applyNumberFormat="1" applyFont="1" applyFill="1" applyBorder="1" applyAlignment="1">
      <alignment horizontal="center" vertical="center" wrapText="1"/>
    </xf>
    <xf numFmtId="176" fontId="1" fillId="0" borderId="2" xfId="1" applyNumberFormat="1" applyFont="1" applyFill="1" applyBorder="1" applyAlignment="1">
      <alignment horizontal="center" vertical="center"/>
    </xf>
    <xf numFmtId="0" fontId="1" fillId="0" borderId="2" xfId="3" applyNumberFormat="1" applyFont="1" applyFill="1" applyBorder="1" applyAlignment="1" applyProtection="1">
      <alignment horizontal="center" vertical="center" wrapText="1"/>
    </xf>
    <xf numFmtId="49" fontId="1" fillId="0" borderId="2" xfId="3" applyNumberFormat="1" applyFont="1" applyFill="1" applyBorder="1" applyAlignment="1" applyProtection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1" fillId="0" borderId="7" xfId="3" applyNumberFormat="1" applyFont="1" applyFill="1" applyBorder="1" applyAlignment="1" applyProtection="1">
      <alignment horizontal="center" vertical="center" wrapText="1"/>
    </xf>
    <xf numFmtId="49" fontId="1" fillId="0" borderId="2" xfId="7" applyNumberFormat="1" applyFont="1" applyFill="1" applyBorder="1" applyAlignment="1">
      <alignment horizontal="center" vertical="center" wrapText="1"/>
    </xf>
    <xf numFmtId="176" fontId="1" fillId="0" borderId="2" xfId="1" applyNumberFormat="1" applyFont="1" applyBorder="1" applyAlignment="1">
      <alignment horizontal="center" vertical="center"/>
    </xf>
  </cellXfs>
  <cellStyles count="18">
    <cellStyle name="_ET_STYLE_NoName_00_" xfId="3"/>
    <cellStyle name="百分比" xfId="2" builtinId="5"/>
    <cellStyle name="差_02一般公共预算支出表" xfId="4"/>
    <cellStyle name="差_3B97AC48F17A47EDADE60290E8A73684" xfId="5"/>
    <cellStyle name="常规" xfId="0" builtinId="0"/>
    <cellStyle name="常规 15" xfId="6"/>
    <cellStyle name="常规_【支出项目录入表】本溪市土地资源储备中心" xfId="7"/>
    <cellStyle name="常规_2007年预算草案" xfId="8"/>
    <cellStyle name="常规_2007年预算草案(人大)" xfId="9"/>
    <cellStyle name="常规_2012年报人代会20张表-表样" xfId="10"/>
    <cellStyle name="常规_非税报人代会报告附表（基金）2015(1).1.4" xfId="11"/>
    <cellStyle name="常规_附件1：辽宁省社会保险基金预算报省人大" xfId="12"/>
    <cellStyle name="常规_人代会用表2010.01.05（按快报数）" xfId="13"/>
    <cellStyle name="常规_省本级2004年快报及2005年预算（平衡部分）" xfId="14"/>
    <cellStyle name="常规_省本级2004年快报及2005年预算（平衡部分）_人代会报告附表2015(1).12.31（定稿）" xfId="15"/>
    <cellStyle name="好_02一般公共预算支出表" xfId="16"/>
    <cellStyle name="好_3B97AC48F17A47EDADE60290E8A73684" xfId="17"/>
    <cellStyle name="千位分隔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26700;&#38754;\&#35838;&#39064;\&#21382;&#24180;&#22269;&#23478;&#20915;&#31639;\1993-2002&#24180;&#22269;&#23478;&#25910;&#20837;&#27604;&#36739;&#3492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8.13.131\&#22320;&#26041;&#22788;&#20027;&#26426;\Documents%20and%20Settings\caiqiang\My%20Documents\&#21439;&#20065;&#36130;&#25919;&#22256;&#38590;&#27979;&#31639;&#26041;&#26696;\&#26041;&#26696;&#19977;&#31295;\&#26041;&#26696;&#20108;&#31295;\&#35774;&#22791;\&#21407;&#22987;\814\20%20&#36816;&#36755;&#20844;&#2149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26700;&#38754;\&#35838;&#39064;\&#26032;&#24314;&#25991;&#20214;&#22841;\&#35838;&#39064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ownloads/0.&#30456;&#20851;&#36164;&#26009;%20&#19978;&#24180;&#21442;&#32771;&#21450;&#20854;&#20182;&#31185;&#23460;&#25552;&#20379;&#36164;&#26009;/2018/1.%202018&#24180;&#26412;&#28330;&#24066;&#19968;&#33324;&#20844;&#20849;&#39044;&#31639;&#34920;/Documents%20and%20Settings/Administrator/Local%20Settings/Temporary%20Internet%20Files/OLK1B/&#26032;&#24314;&#25991;&#20214;&#22841;/&#36130;&#25919;&#20379;&#20859;&#20154;&#21592;&#20449;&#24687;&#34920;/&#25945;&#32946;/&#27896;&#27700;&#22235;&#2001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8/&#22269;&#26377;&#36164;&#26412;&#25910;&#30410;/2018&#24180;&#22269;&#36164;&#25191;&#34892;&#24773;&#20917;&#21644;2019&#24180;&#39044;&#31639;/&#24066;&#20154;&#22823;&#27719;&#25253;/Documents%20and%20Settings/Administrator/Local%20Settings/Temporary%20Internet%20Files/OLK1B/&#26032;&#24314;&#25991;&#20214;&#22841;/&#36130;&#25919;&#20379;&#20859;&#20154;&#21592;&#20449;&#24687;&#34920;/&#25945;&#32946;/&#27896;&#27700;&#22235;&#2001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ownloads/0.&#30456;&#20851;&#36164;&#26009;%20&#19978;&#24180;&#21442;&#32771;&#21450;&#20854;&#20182;&#31185;&#23460;&#25552;&#20379;&#36164;&#26009;/&#23385;&#23567;&#23792;/&#39044;&#31639;&#20844;&#24320;%20&#23385;&#23567;&#23792;&#25552;&#20379;/Documents%20and%20Settings/Administrator/Local%20Settings/Temporary%20Internet%20Files/OLK1B/&#26032;&#24314;&#25991;&#20214;&#22841;/&#36130;&#25919;&#20379;&#20859;&#20154;&#21592;&#20449;&#24687;&#34920;/&#25945;&#32946;/&#27896;&#27700;&#22235;&#2001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ownloads/0.&#30456;&#20851;&#36164;&#26009;%20&#19978;&#24180;&#21442;&#32771;&#21450;&#20854;&#20182;&#31185;&#23460;&#25552;&#20379;&#36164;&#26009;/&#20538;&#21153;&#31185;/2019&#24180;&#20538;&#21153;&#20449;&#24687;&#20844;&#24320;/2019&#24180;&#20538;&#21153;&#20449;&#24687;&#20844;&#24320;/Documents%20and%20Settings/Administrator/Local%20Settings/Temporary%20Internet%20Files/OLK1B/&#26032;&#24314;&#25991;&#20214;&#22841;/&#36130;&#25919;&#20379;&#20859;&#20154;&#21592;&#20449;&#24687;&#34920;/&#25945;&#32946;/&#27896;&#27700;&#22235;&#2001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ownloads/Documents%20and%20Settings/Administrator/Local%20Settings/Temporary%20Internet%20Files/OLK1B/&#26032;&#24314;&#25991;&#20214;&#22841;/&#36130;&#25919;&#20379;&#20859;&#20154;&#21592;&#20449;&#24687;&#34920;/&#25945;&#32946;/&#27896;&#27700;&#22235;&#2001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8.13.131\&#22320;&#26041;&#22788;&#20027;&#26426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国家"/>
      <sheetName val="国家增长"/>
      <sheetName val="图表1"/>
      <sheetName val="收入增长"/>
      <sheetName val="图表3"/>
      <sheetName val="收入比重"/>
      <sheetName val="Sheet1"/>
      <sheetName val="中央"/>
      <sheetName val="中央增长"/>
      <sheetName val="地方"/>
      <sheetName val="地方增长"/>
      <sheetName val="所得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18原材料"/>
      <sheetName val="23产成品"/>
      <sheetName val="24在产品"/>
      <sheetName val="长期投资汇总表"/>
      <sheetName val="36其他长投"/>
      <sheetName val="固定资产汇总表"/>
      <sheetName val="41机器设备"/>
      <sheetName val="42车辆"/>
      <sheetName val="流动负债汇总表"/>
      <sheetName val="58应付帐"/>
      <sheetName val="59预收款"/>
      <sheetName val="61其他应付"/>
      <sheetName val="62应付工资"/>
      <sheetName val="63应付福利费"/>
      <sheetName val="64应交税金"/>
      <sheetName val="应付利润"/>
      <sheetName val="其他应交款"/>
      <sheetName val="67预提费"/>
      <sheetName val="长期负债汇总表"/>
      <sheetName val="71长期借款"/>
      <sheetName val="XL4Poppy"/>
      <sheetName val=""/>
      <sheetName val="KKKKKKKK"/>
      <sheetName val="20 运输公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表二"/>
      <sheetName val="表五"/>
      <sheetName val="2012.2.2 (整合)"/>
      <sheetName val="2012.2.2"/>
      <sheetName val="全市结转"/>
      <sheetName val="提前告知数"/>
      <sheetName val="基础编码"/>
      <sheetName val="mx"/>
      <sheetName val="类型"/>
      <sheetName val="XL4Poppy"/>
      <sheetName val="DDETABLE "/>
      <sheetName val="2014"/>
      <sheetName val="P101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  <sheetName val="C01-1"/>
      <sheetName val="本年收入合计"/>
      <sheetName val="封面"/>
      <sheetName val="农业用地"/>
      <sheetName val="村级支出"/>
      <sheetName val="类型"/>
      <sheetName val="#REF"/>
      <sheetName val="eqpmad2"/>
      <sheetName val="P1012001"/>
      <sheetName val="DDETABLE "/>
      <sheetName val="基础编码"/>
      <sheetName val="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"/>
      <sheetName val="Sheet1"/>
      <sheetName val="留用比例图"/>
      <sheetName val="财力自给率图"/>
      <sheetName val="财力自给率图(返还作为自有收入)"/>
      <sheetName val="总人口人均财力差异系数图"/>
      <sheetName val="财政供养人口人均财力差异系数图"/>
      <sheetName val="历年地方总收入"/>
      <sheetName val="历年地方本级收入"/>
      <sheetName val="历年留用比例"/>
      <sheetName val="93-04地方本级支出占地方总收入比重"/>
      <sheetName val="94-04财力自给率"/>
      <sheetName val="94-04财力自给率(返还作为自有收入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DDETABLE "/>
      <sheetName val="#REF"/>
      <sheetName val="四月份月报"/>
      <sheetName val="XL4Poppy"/>
      <sheetName val="C01-1"/>
      <sheetName val="mx"/>
      <sheetName val="单位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"/>
      <sheetName val="P1012001"/>
      <sheetName val="KKKKKKKK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L16"/>
  <sheetViews>
    <sheetView zoomScale="75" workbookViewId="0">
      <selection activeCell="A8" sqref="A8:L17"/>
    </sheetView>
  </sheetViews>
  <sheetFormatPr defaultColWidth="12" defaultRowHeight="15.75"/>
  <cols>
    <col min="1" max="10" width="12" style="158" customWidth="1"/>
    <col min="11" max="11" width="26.1640625" style="158" customWidth="1"/>
    <col min="12" max="16384" width="12" style="158"/>
  </cols>
  <sheetData>
    <row r="1" spans="1:12" ht="20.25">
      <c r="A1" s="165"/>
      <c r="B1" s="165"/>
    </row>
    <row r="2" spans="1:12" ht="20.25">
      <c r="A2" s="165"/>
      <c r="B2" s="165"/>
    </row>
    <row r="3" spans="1:12" ht="23.25">
      <c r="A3" s="167"/>
      <c r="B3" s="167"/>
      <c r="C3" s="167"/>
      <c r="H3" s="168"/>
      <c r="I3" s="168"/>
      <c r="J3" s="168"/>
    </row>
    <row r="8" spans="1:12" ht="46.5">
      <c r="A8" s="169" t="s">
        <v>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</row>
    <row r="9" spans="1:12" ht="46.5">
      <c r="A9" s="169"/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</row>
    <row r="14" spans="1:12" ht="28.5" customHeight="1"/>
    <row r="15" spans="1:12" ht="30.75" customHeight="1"/>
    <row r="16" spans="1:12" ht="25.5">
      <c r="A16" s="171" t="s">
        <v>1</v>
      </c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</row>
  </sheetData>
  <mergeCells count="5">
    <mergeCell ref="A3:C3"/>
    <mergeCell ref="H3:J3"/>
    <mergeCell ref="A8:L8"/>
    <mergeCell ref="A9:L9"/>
    <mergeCell ref="A16:L16"/>
  </mergeCells>
  <phoneticPr fontId="0" type="noConversion"/>
  <printOptions horizontalCentered="1"/>
  <pageMargins left="0.75" right="0.75" top="0.71" bottom="1.1000000000000001" header="0.51" footer="0.67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rgb="FF92D050"/>
  </sheetPr>
  <dimension ref="A1:F92"/>
  <sheetViews>
    <sheetView showZeros="0" workbookViewId="0">
      <selection activeCell="D13" sqref="D13"/>
    </sheetView>
  </sheetViews>
  <sheetFormatPr defaultColWidth="12" defaultRowHeight="14.25"/>
  <cols>
    <col min="1" max="1" width="65.33203125" style="63" customWidth="1"/>
    <col min="2" max="2" width="25" style="63" customWidth="1"/>
    <col min="3" max="3" width="25.1640625" style="63" customWidth="1"/>
    <col min="4" max="4" width="22" style="63" customWidth="1"/>
    <col min="5" max="5" width="21.83203125" style="63" customWidth="1"/>
    <col min="6" max="6" width="3.6640625" style="64" customWidth="1"/>
    <col min="7" max="16384" width="12" style="63"/>
  </cols>
  <sheetData>
    <row r="1" spans="1:6" s="62" customFormat="1" ht="42" customHeight="1">
      <c r="A1" s="183" t="s">
        <v>1163</v>
      </c>
      <c r="B1" s="183"/>
      <c r="C1" s="183"/>
      <c r="D1" s="183"/>
      <c r="E1" s="183"/>
      <c r="F1" s="65"/>
    </row>
    <row r="2" spans="1:6" s="62" customFormat="1" ht="20.25" customHeight="1">
      <c r="A2" s="39" t="s">
        <v>54</v>
      </c>
      <c r="B2" s="40"/>
      <c r="C2" s="40"/>
      <c r="D2" s="34"/>
      <c r="E2" s="41" t="s">
        <v>23</v>
      </c>
      <c r="F2" s="65"/>
    </row>
    <row r="3" spans="1:6" s="62" customFormat="1" ht="18" customHeight="1">
      <c r="A3" s="185" t="s">
        <v>55</v>
      </c>
      <c r="B3" s="184" t="s">
        <v>1216</v>
      </c>
      <c r="C3" s="184" t="s">
        <v>1217</v>
      </c>
      <c r="D3" s="184" t="s">
        <v>1218</v>
      </c>
      <c r="E3" s="185"/>
      <c r="F3" s="65"/>
    </row>
    <row r="4" spans="1:6" s="62" customFormat="1" ht="18" customHeight="1">
      <c r="A4" s="185"/>
      <c r="B4" s="185"/>
      <c r="C4" s="185"/>
      <c r="D4" s="66" t="s">
        <v>25</v>
      </c>
      <c r="E4" s="66" t="s">
        <v>26</v>
      </c>
      <c r="F4" s="65"/>
    </row>
    <row r="5" spans="1:6" s="35" customFormat="1" ht="21.95" customHeight="1">
      <c r="A5" s="67" t="s">
        <v>1164</v>
      </c>
      <c r="B5" s="68"/>
      <c r="C5" s="69"/>
      <c r="D5" s="70">
        <f>C5-B5</f>
        <v>0</v>
      </c>
      <c r="E5" s="71"/>
      <c r="F5" s="72"/>
    </row>
    <row r="6" spans="1:6" s="35" customFormat="1" ht="21.95" customHeight="1">
      <c r="A6" s="67" t="s">
        <v>1165</v>
      </c>
      <c r="B6" s="68"/>
      <c r="C6" s="69"/>
      <c r="D6" s="70">
        <f t="shared" ref="D6:D20" si="0">C6-B6</f>
        <v>0</v>
      </c>
      <c r="E6" s="71"/>
      <c r="F6" s="72"/>
    </row>
    <row r="7" spans="1:6" s="35" customFormat="1" ht="21.95" customHeight="1">
      <c r="A7" s="67" t="s">
        <v>1166</v>
      </c>
      <c r="B7" s="68">
        <v>595</v>
      </c>
      <c r="C7" s="69"/>
      <c r="D7" s="70">
        <f t="shared" si="0"/>
        <v>-595</v>
      </c>
      <c r="E7" s="71">
        <f>(C7-B7)/B7</f>
        <v>-1</v>
      </c>
      <c r="F7" s="72"/>
    </row>
    <row r="8" spans="1:6" s="35" customFormat="1" ht="21.95" customHeight="1">
      <c r="A8" s="67" t="s">
        <v>1167</v>
      </c>
      <c r="B8" s="68"/>
      <c r="C8" s="69"/>
      <c r="D8" s="70">
        <f t="shared" si="0"/>
        <v>0</v>
      </c>
      <c r="E8" s="71"/>
      <c r="F8" s="72"/>
    </row>
    <row r="9" spans="1:6" s="35" customFormat="1" ht="21.95" customHeight="1">
      <c r="A9" s="67" t="s">
        <v>1168</v>
      </c>
      <c r="B9" s="68">
        <v>5864</v>
      </c>
      <c r="C9" s="69">
        <v>4020</v>
      </c>
      <c r="D9" s="70">
        <f t="shared" si="0"/>
        <v>-1844</v>
      </c>
      <c r="E9" s="71">
        <f>(C9-B9)/B9</f>
        <v>-0.31446111869031379</v>
      </c>
      <c r="F9" s="72"/>
    </row>
    <row r="10" spans="1:6" s="35" customFormat="1" ht="21.95" customHeight="1">
      <c r="A10" s="67" t="s">
        <v>1169</v>
      </c>
      <c r="B10" s="68">
        <v>91</v>
      </c>
      <c r="C10" s="69"/>
      <c r="D10" s="70">
        <f t="shared" si="0"/>
        <v>-91</v>
      </c>
      <c r="E10" s="71">
        <f>(C10-B10)/B10</f>
        <v>-1</v>
      </c>
      <c r="F10" s="72"/>
    </row>
    <row r="11" spans="1:6" s="35" customFormat="1" ht="21.95" customHeight="1">
      <c r="A11" s="67" t="s">
        <v>1170</v>
      </c>
      <c r="B11" s="68"/>
      <c r="C11" s="69"/>
      <c r="D11" s="70">
        <f t="shared" si="0"/>
        <v>0</v>
      </c>
      <c r="E11" s="71"/>
      <c r="F11" s="72"/>
    </row>
    <row r="12" spans="1:6" s="35" customFormat="1" ht="21.95" customHeight="1">
      <c r="A12" s="67" t="s">
        <v>1171</v>
      </c>
      <c r="B12" s="68"/>
      <c r="C12" s="69"/>
      <c r="D12" s="70">
        <f t="shared" si="0"/>
        <v>0</v>
      </c>
      <c r="E12" s="71"/>
      <c r="F12" s="72"/>
    </row>
    <row r="13" spans="1:6" s="35" customFormat="1" ht="21.95" customHeight="1">
      <c r="A13" s="67" t="s">
        <v>1172</v>
      </c>
      <c r="B13" s="68"/>
      <c r="C13" s="69"/>
      <c r="D13" s="70">
        <f t="shared" si="0"/>
        <v>0</v>
      </c>
      <c r="E13" s="71"/>
      <c r="F13" s="72"/>
    </row>
    <row r="14" spans="1:6" s="35" customFormat="1" ht="21.95" customHeight="1">
      <c r="A14" s="67" t="s">
        <v>1173</v>
      </c>
      <c r="B14" s="68"/>
      <c r="C14" s="69"/>
      <c r="D14" s="70">
        <f t="shared" si="0"/>
        <v>0</v>
      </c>
      <c r="E14" s="71"/>
      <c r="F14" s="72"/>
    </row>
    <row r="15" spans="1:6" s="35" customFormat="1" ht="21.95" customHeight="1">
      <c r="A15" s="67" t="s">
        <v>1174</v>
      </c>
      <c r="B15" s="68"/>
      <c r="C15" s="69"/>
      <c r="D15" s="70">
        <f t="shared" si="0"/>
        <v>0</v>
      </c>
      <c r="E15" s="71"/>
      <c r="F15" s="72"/>
    </row>
    <row r="16" spans="1:6" s="35" customFormat="1" ht="21.95" customHeight="1">
      <c r="A16" s="67" t="s">
        <v>1175</v>
      </c>
      <c r="B16" s="68">
        <v>425</v>
      </c>
      <c r="C16" s="69"/>
      <c r="D16" s="70">
        <f t="shared" si="0"/>
        <v>-425</v>
      </c>
      <c r="E16" s="71">
        <f>(C16-B16)/B16</f>
        <v>-1</v>
      </c>
      <c r="F16" s="72"/>
    </row>
    <row r="17" spans="1:6" s="35" customFormat="1" ht="21.95" customHeight="1">
      <c r="A17" s="67"/>
      <c r="B17" s="68"/>
      <c r="C17" s="69"/>
      <c r="D17" s="70">
        <f t="shared" si="0"/>
        <v>0</v>
      </c>
      <c r="E17" s="71"/>
      <c r="F17" s="72"/>
    </row>
    <row r="18" spans="1:6" s="35" customFormat="1" ht="21.95" customHeight="1">
      <c r="A18" s="67"/>
      <c r="B18" s="68"/>
      <c r="C18" s="69"/>
      <c r="D18" s="70">
        <f t="shared" si="0"/>
        <v>0</v>
      </c>
      <c r="E18" s="71"/>
      <c r="F18" s="72"/>
    </row>
    <row r="19" spans="1:6" s="35" customFormat="1" ht="21.95" customHeight="1">
      <c r="A19" s="67"/>
      <c r="B19" s="69"/>
      <c r="C19" s="69"/>
      <c r="D19" s="70">
        <f t="shared" si="0"/>
        <v>0</v>
      </c>
      <c r="E19" s="71"/>
      <c r="F19" s="72"/>
    </row>
    <row r="20" spans="1:6" s="35" customFormat="1" ht="21.95" customHeight="1">
      <c r="A20" s="73" t="s">
        <v>1176</v>
      </c>
      <c r="B20" s="69">
        <f>SUM(B5:B16)</f>
        <v>6975</v>
      </c>
      <c r="C20" s="69">
        <f>SUM(C5:C16)</f>
        <v>4020</v>
      </c>
      <c r="D20" s="70">
        <f t="shared" si="0"/>
        <v>-2955</v>
      </c>
      <c r="E20" s="71">
        <f>(C20-B20)/B20</f>
        <v>-0.42365591397849461</v>
      </c>
      <c r="F20" s="72"/>
    </row>
    <row r="21" spans="1:6" ht="15" customHeight="1"/>
    <row r="22" spans="1:6" ht="15" customHeight="1"/>
    <row r="23" spans="1:6" ht="15" customHeight="1"/>
    <row r="24" spans="1:6" ht="15" customHeight="1"/>
    <row r="25" spans="1:6" ht="15" customHeight="1"/>
    <row r="26" spans="1:6" ht="15" customHeight="1"/>
    <row r="27" spans="1:6" ht="15" customHeight="1"/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mergeCells count="5">
    <mergeCell ref="A1:E1"/>
    <mergeCell ref="D3:E3"/>
    <mergeCell ref="A3:A4"/>
    <mergeCell ref="B3:B4"/>
    <mergeCell ref="C3:C4"/>
  </mergeCells>
  <phoneticPr fontId="0" type="noConversion"/>
  <dataValidations count="1">
    <dataValidation type="whole" allowBlank="1" showInputMessage="1" showErrorMessage="1" error="请输入整数！" sqref="C5:C18 D5:D20 B19:C20">
      <formula1>-100000000</formula1>
      <formula2>100000000</formula2>
    </dataValidation>
  </dataValidations>
  <printOptions horizontalCentered="1"/>
  <pageMargins left="0.94" right="0.75" top="0.75" bottom="0.75" header="0.51" footer="0.35"/>
  <pageSetup paperSize="9" orientation="landscape" r:id="rId1"/>
  <headerFooter alignWithMargins="0">
    <oddFooter>&amp;C第 &amp;P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rgb="FF92D050"/>
  </sheetPr>
  <dimension ref="A1:B26"/>
  <sheetViews>
    <sheetView showZeros="0" workbookViewId="0">
      <selection activeCell="B9" sqref="B9"/>
    </sheetView>
  </sheetViews>
  <sheetFormatPr defaultColWidth="12" defaultRowHeight="15.75"/>
  <cols>
    <col min="1" max="1" width="87" style="28" customWidth="1"/>
    <col min="2" max="2" width="56.1640625" style="28" customWidth="1"/>
    <col min="3" max="16384" width="12" style="57"/>
  </cols>
  <sheetData>
    <row r="1" spans="1:2" ht="33" customHeight="1">
      <c r="A1" s="178" t="s">
        <v>1177</v>
      </c>
      <c r="B1" s="178"/>
    </row>
    <row r="2" spans="1:2" ht="21.75" customHeight="1">
      <c r="A2" s="58" t="s">
        <v>1116</v>
      </c>
      <c r="B2" s="59" t="s">
        <v>1145</v>
      </c>
    </row>
    <row r="3" spans="1:2" ht="15" customHeight="1">
      <c r="A3" s="33" t="s">
        <v>55</v>
      </c>
      <c r="B3" s="201" t="s">
        <v>1220</v>
      </c>
    </row>
    <row r="4" spans="1:2" ht="15" customHeight="1">
      <c r="A4" s="60"/>
      <c r="B4" s="33"/>
    </row>
    <row r="5" spans="1:2" ht="15" customHeight="1">
      <c r="A5" s="32"/>
      <c r="B5" s="32"/>
    </row>
    <row r="6" spans="1:2" ht="15" customHeight="1">
      <c r="A6" s="32"/>
      <c r="B6" s="32"/>
    </row>
    <row r="7" spans="1:2" ht="15" customHeight="1">
      <c r="A7" s="32"/>
      <c r="B7" s="32"/>
    </row>
    <row r="8" spans="1:2" ht="15" customHeight="1">
      <c r="A8" s="32"/>
      <c r="B8" s="32"/>
    </row>
    <row r="9" spans="1:2" ht="15" customHeight="1">
      <c r="A9" s="32"/>
      <c r="B9" s="32"/>
    </row>
    <row r="10" spans="1:2" ht="15" customHeight="1"/>
    <row r="11" spans="1:2" ht="24" customHeight="1">
      <c r="A11" s="61"/>
    </row>
    <row r="12" spans="1:2" ht="15" customHeight="1"/>
    <row r="13" spans="1:2" ht="15" customHeight="1"/>
    <row r="14" spans="1:2" ht="15" customHeight="1"/>
    <row r="15" spans="1:2" ht="15" customHeight="1"/>
    <row r="16" spans="1: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</sheetData>
  <mergeCells count="1">
    <mergeCell ref="A1:B1"/>
  </mergeCells>
  <phoneticPr fontId="0" type="noConversion"/>
  <printOptions horizontalCentered="1"/>
  <pageMargins left="0.94" right="0.75" top="0.75" bottom="0.75" header="0.51" footer="0.35"/>
  <pageSetup paperSize="9" orientation="landscape" r:id="rId1"/>
  <headerFooter alignWithMargins="0">
    <oddFooter>&amp;C第 &amp;P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rgb="FF92D050"/>
  </sheetPr>
  <dimension ref="A1:C4"/>
  <sheetViews>
    <sheetView zoomScaleSheetLayoutView="100" workbookViewId="0">
      <selection activeCell="C4" sqref="C4"/>
    </sheetView>
  </sheetViews>
  <sheetFormatPr defaultColWidth="12" defaultRowHeight="25.5"/>
  <cols>
    <col min="1" max="1" width="42.5" style="51" customWidth="1"/>
    <col min="2" max="3" width="37.33203125" style="51" customWidth="1"/>
    <col min="4" max="16384" width="12" style="52"/>
  </cols>
  <sheetData>
    <row r="1" spans="1:3" ht="42.95" customHeight="1">
      <c r="A1" s="179" t="s">
        <v>1178</v>
      </c>
      <c r="B1" s="179"/>
      <c r="C1" s="179"/>
    </row>
    <row r="2" spans="1:3" ht="21" customHeight="1">
      <c r="A2" s="53" t="s">
        <v>1119</v>
      </c>
      <c r="C2" s="54" t="s">
        <v>23</v>
      </c>
    </row>
    <row r="3" spans="1:3" ht="54" customHeight="1">
      <c r="A3" s="55"/>
      <c r="B3" s="55" t="s">
        <v>1148</v>
      </c>
      <c r="C3" s="55" t="s">
        <v>1149</v>
      </c>
    </row>
    <row r="4" spans="1:3" ht="54" customHeight="1">
      <c r="A4" s="55" t="s">
        <v>1179</v>
      </c>
      <c r="B4" s="56">
        <v>26380</v>
      </c>
      <c r="C4" s="55">
        <v>22380</v>
      </c>
    </row>
  </sheetData>
  <mergeCells count="1">
    <mergeCell ref="A1:C1"/>
  </mergeCells>
  <phoneticPr fontId="0" type="noConversion"/>
  <printOptions horizontalCentered="1"/>
  <pageMargins left="1.1399999999999999" right="0.75" top="0.98" bottom="0.98" header="0.51" footer="0.51"/>
  <pageSetup paperSize="9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rgb="FF00B0F0"/>
  </sheetPr>
  <dimension ref="A1:D81"/>
  <sheetViews>
    <sheetView showZeros="0" workbookViewId="0">
      <pane ySplit="3" topLeftCell="A4" activePane="bottomLeft" state="frozen"/>
      <selection pane="bottomLeft" activeCell="C12" sqref="C12"/>
    </sheetView>
  </sheetViews>
  <sheetFormatPr defaultColWidth="12" defaultRowHeight="14.25"/>
  <cols>
    <col min="1" max="1" width="58.5" style="38" customWidth="1"/>
    <col min="2" max="3" width="30.1640625" style="38" customWidth="1"/>
    <col min="4" max="4" width="30.33203125" style="38" customWidth="1"/>
    <col min="5" max="16384" width="12" style="38"/>
  </cols>
  <sheetData>
    <row r="1" spans="1:4" s="34" customFormat="1" ht="42" customHeight="1">
      <c r="A1" s="183" t="s">
        <v>1180</v>
      </c>
      <c r="B1" s="183"/>
      <c r="C1" s="183"/>
      <c r="D1" s="183"/>
    </row>
    <row r="2" spans="1:4" s="34" customFormat="1" ht="20.25" customHeight="1">
      <c r="A2" s="39" t="s">
        <v>22</v>
      </c>
      <c r="B2" s="40"/>
      <c r="C2" s="40"/>
      <c r="D2" s="41" t="s">
        <v>23</v>
      </c>
    </row>
    <row r="3" spans="1:4" s="34" customFormat="1" ht="36.75" customHeight="1">
      <c r="A3" s="42" t="s">
        <v>1181</v>
      </c>
      <c r="B3" s="42" t="s">
        <v>1228</v>
      </c>
      <c r="C3" s="43" t="s">
        <v>1220</v>
      </c>
      <c r="D3" s="44" t="s">
        <v>1182</v>
      </c>
    </row>
    <row r="4" spans="1:4" s="35" customFormat="1" ht="20.100000000000001" customHeight="1">
      <c r="A4" s="45"/>
      <c r="B4" s="46"/>
      <c r="C4" s="47"/>
      <c r="D4" s="48"/>
    </row>
    <row r="5" spans="1:4" s="35" customFormat="1" ht="20.100000000000001" customHeight="1">
      <c r="A5" s="45"/>
      <c r="B5" s="46"/>
      <c r="C5" s="47"/>
      <c r="D5" s="48"/>
    </row>
    <row r="6" spans="1:4" s="35" customFormat="1" ht="20.100000000000001" customHeight="1">
      <c r="A6" s="45"/>
      <c r="B6" s="46"/>
      <c r="C6" s="47"/>
      <c r="D6" s="48"/>
    </row>
    <row r="7" spans="1:4" s="35" customFormat="1" ht="20.100000000000001" customHeight="1">
      <c r="A7" s="45"/>
      <c r="B7" s="46"/>
      <c r="C7" s="47"/>
      <c r="D7" s="48"/>
    </row>
    <row r="8" spans="1:4" s="35" customFormat="1" ht="20.100000000000001" customHeight="1">
      <c r="A8" s="45"/>
      <c r="B8" s="46"/>
      <c r="C8" s="47"/>
      <c r="D8" s="48"/>
    </row>
    <row r="9" spans="1:4" s="35" customFormat="1" ht="20.100000000000001" customHeight="1">
      <c r="A9" s="45"/>
      <c r="B9" s="46"/>
      <c r="C9" s="47"/>
      <c r="D9" s="48"/>
    </row>
    <row r="10" spans="1:4" s="35" customFormat="1" ht="20.100000000000001" customHeight="1">
      <c r="A10" s="45"/>
      <c r="B10" s="46"/>
      <c r="C10" s="47"/>
      <c r="D10" s="48"/>
    </row>
    <row r="11" spans="1:4" s="35" customFormat="1" ht="20.100000000000001" customHeight="1">
      <c r="A11" s="45"/>
      <c r="B11" s="46"/>
      <c r="C11" s="47"/>
      <c r="D11" s="48"/>
    </row>
    <row r="12" spans="1:4" s="35" customFormat="1" ht="20.100000000000001" customHeight="1">
      <c r="A12" s="45"/>
      <c r="B12" s="49"/>
      <c r="C12" s="46"/>
      <c r="D12" s="48"/>
    </row>
    <row r="13" spans="1:4" s="35" customFormat="1" ht="20.100000000000001" customHeight="1">
      <c r="A13" s="45"/>
      <c r="B13" s="49"/>
      <c r="C13" s="46"/>
      <c r="D13" s="48"/>
    </row>
    <row r="14" spans="1:4" s="36" customFormat="1" ht="20.100000000000001" customHeight="1">
      <c r="A14" s="50" t="s">
        <v>1183</v>
      </c>
      <c r="B14" s="49"/>
      <c r="C14" s="46"/>
      <c r="D14" s="48"/>
    </row>
    <row r="15" spans="1:4" s="37" customFormat="1" ht="15" customHeight="1">
      <c r="A15" s="186"/>
      <c r="B15" s="186"/>
      <c r="C15" s="186"/>
      <c r="D15" s="186"/>
    </row>
    <row r="16" spans="1:4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</sheetData>
  <mergeCells count="2">
    <mergeCell ref="A1:D1"/>
    <mergeCell ref="A15:D15"/>
  </mergeCells>
  <phoneticPr fontId="0" type="noConversion"/>
  <dataValidations count="1">
    <dataValidation type="whole" allowBlank="1" showInputMessage="1" showErrorMessage="1" error="请输入整数！" sqref="B4:C13">
      <formula1>-100000000</formula1>
      <formula2>100000000</formula2>
    </dataValidation>
  </dataValidations>
  <printOptions horizontalCentered="1"/>
  <pageMargins left="0.94" right="0.75" top="0.75" bottom="0.75" header="0.51" footer="0.35"/>
  <pageSetup paperSize="9" orientation="landscape" r:id="rId1"/>
  <headerFooter alignWithMargins="0">
    <oddFooter>&amp;C第 &amp;P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enableFormatConditionsCalculation="0">
    <tabColor rgb="FF00B0F0"/>
  </sheetPr>
  <dimension ref="A1:G50"/>
  <sheetViews>
    <sheetView showZeros="0" workbookViewId="0">
      <selection activeCell="D8" sqref="D8"/>
    </sheetView>
  </sheetViews>
  <sheetFormatPr defaultColWidth="12" defaultRowHeight="24.75" customHeight="1"/>
  <cols>
    <col min="1" max="1" width="44.33203125" style="28" customWidth="1"/>
    <col min="2" max="5" width="27.5" style="28" customWidth="1"/>
    <col min="6" max="16384" width="12" style="28"/>
  </cols>
  <sheetData>
    <row r="1" spans="1:7" s="26" customFormat="1" ht="37.5" customHeight="1">
      <c r="A1" s="172" t="s">
        <v>1184</v>
      </c>
      <c r="B1" s="172"/>
      <c r="C1" s="172"/>
      <c r="D1" s="172"/>
      <c r="E1" s="172"/>
    </row>
    <row r="2" spans="1:7" s="27" customFormat="1" ht="26.25" customHeight="1">
      <c r="A2" s="5" t="s">
        <v>54</v>
      </c>
      <c r="B2" s="29"/>
      <c r="C2" s="29"/>
      <c r="D2" s="29"/>
      <c r="E2" s="30" t="s">
        <v>1145</v>
      </c>
    </row>
    <row r="3" spans="1:7" s="26" customFormat="1" ht="20.100000000000001" customHeight="1">
      <c r="A3" s="31" t="s">
        <v>1185</v>
      </c>
      <c r="B3" s="31" t="s">
        <v>1121</v>
      </c>
      <c r="C3" s="31" t="s">
        <v>1186</v>
      </c>
      <c r="D3" s="31" t="s">
        <v>1187</v>
      </c>
      <c r="E3" s="31" t="s">
        <v>1188</v>
      </c>
    </row>
    <row r="4" spans="1:7" s="27" customFormat="1" ht="20.100000000000001" customHeight="1">
      <c r="A4" s="8"/>
      <c r="B4" s="32"/>
      <c r="C4" s="32"/>
      <c r="D4" s="32"/>
      <c r="E4" s="32"/>
    </row>
    <row r="5" spans="1:7" s="27" customFormat="1" ht="20.100000000000001" customHeight="1">
      <c r="A5" s="8"/>
      <c r="B5" s="32"/>
      <c r="C5" s="32"/>
      <c r="D5" s="32"/>
      <c r="E5" s="32"/>
    </row>
    <row r="6" spans="1:7" s="27" customFormat="1" ht="20.100000000000001" customHeight="1">
      <c r="A6" s="33"/>
      <c r="B6" s="32"/>
      <c r="C6" s="32"/>
      <c r="D6" s="32"/>
      <c r="E6" s="32"/>
    </row>
    <row r="7" spans="1:7" s="27" customFormat="1" ht="20.100000000000001" customHeight="1">
      <c r="A7" s="33"/>
      <c r="B7" s="32"/>
      <c r="C7" s="32"/>
      <c r="D7" s="32"/>
      <c r="E7" s="32"/>
    </row>
    <row r="8" spans="1:7" s="27" customFormat="1" ht="20.100000000000001" customHeight="1">
      <c r="A8" s="33"/>
      <c r="B8" s="32"/>
      <c r="C8" s="32"/>
      <c r="D8" s="32"/>
      <c r="E8" s="32"/>
    </row>
    <row r="9" spans="1:7" s="27" customFormat="1" ht="20.100000000000001" customHeight="1">
      <c r="A9" s="33"/>
      <c r="B9" s="32"/>
      <c r="C9" s="32"/>
      <c r="D9" s="32"/>
      <c r="E9" s="32"/>
    </row>
    <row r="10" spans="1:7" s="27" customFormat="1" ht="20.100000000000001" customHeight="1">
      <c r="A10" s="33"/>
      <c r="B10" s="32"/>
      <c r="C10" s="32"/>
      <c r="D10" s="32"/>
      <c r="E10" s="32"/>
    </row>
    <row r="11" spans="1:7" s="27" customFormat="1" ht="20.100000000000001" customHeight="1">
      <c r="A11" s="32"/>
      <c r="B11" s="32"/>
      <c r="C11" s="32"/>
      <c r="D11" s="32"/>
      <c r="E11" s="32"/>
    </row>
    <row r="12" spans="1:7" s="27" customFormat="1" ht="20.100000000000001" customHeight="1">
      <c r="A12" s="32"/>
      <c r="B12" s="32"/>
      <c r="C12" s="32"/>
      <c r="D12" s="32"/>
      <c r="E12" s="32"/>
      <c r="G12" s="27" t="s">
        <v>1189</v>
      </c>
    </row>
    <row r="13" spans="1:7" s="27" customFormat="1" ht="20.100000000000001" customHeight="1">
      <c r="A13" s="32"/>
      <c r="B13" s="32"/>
      <c r="C13" s="32"/>
      <c r="D13" s="32"/>
      <c r="E13" s="32"/>
    </row>
    <row r="14" spans="1:7" s="27" customFormat="1" ht="20.100000000000001" customHeight="1">
      <c r="A14" s="32"/>
      <c r="B14" s="32"/>
      <c r="C14" s="32"/>
      <c r="D14" s="32"/>
      <c r="E14" s="32"/>
    </row>
    <row r="15" spans="1:7" s="27" customFormat="1" ht="20.100000000000001" customHeight="1">
      <c r="A15" s="32"/>
      <c r="B15" s="32"/>
      <c r="C15" s="32"/>
      <c r="D15" s="32"/>
      <c r="E15" s="32"/>
    </row>
    <row r="16" spans="1:7" s="27" customFormat="1" ht="20.100000000000001" customHeight="1">
      <c r="A16" s="32"/>
      <c r="B16" s="32"/>
      <c r="C16" s="32"/>
      <c r="D16" s="32"/>
      <c r="E16" s="32"/>
    </row>
    <row r="17" spans="1:5" s="26" customFormat="1" ht="20.100000000000001" customHeight="1">
      <c r="A17" s="32"/>
      <c r="B17" s="32"/>
      <c r="C17" s="32"/>
      <c r="D17" s="32"/>
      <c r="E17" s="32"/>
    </row>
    <row r="18" spans="1:5" s="26" customFormat="1" ht="20.100000000000001" customHeight="1">
      <c r="A18" s="33" t="s">
        <v>1190</v>
      </c>
      <c r="B18" s="32"/>
      <c r="C18" s="32"/>
      <c r="D18" s="32"/>
      <c r="E18" s="32"/>
    </row>
    <row r="19" spans="1:5" s="26" customFormat="1" ht="24.75" customHeight="1"/>
    <row r="20" spans="1:5" s="26" customFormat="1" ht="24.75" customHeight="1"/>
    <row r="21" spans="1:5" s="26" customFormat="1" ht="24.75" customHeight="1"/>
    <row r="22" spans="1:5" s="26" customFormat="1" ht="24.75" customHeight="1"/>
    <row r="23" spans="1:5" s="26" customFormat="1" ht="24.75" customHeight="1"/>
    <row r="24" spans="1:5" s="26" customFormat="1" ht="24.75" customHeight="1"/>
    <row r="25" spans="1:5" s="26" customFormat="1" ht="24.75" customHeight="1"/>
    <row r="26" spans="1:5" s="26" customFormat="1" ht="24.75" customHeight="1"/>
    <row r="27" spans="1:5" s="26" customFormat="1" ht="24.75" customHeight="1"/>
    <row r="28" spans="1:5" s="26" customFormat="1" ht="24.75" customHeight="1"/>
    <row r="29" spans="1:5" s="26" customFormat="1" ht="24.75" customHeight="1"/>
    <row r="30" spans="1:5" s="26" customFormat="1" ht="24.75" customHeight="1"/>
    <row r="31" spans="1:5" s="26" customFormat="1" ht="24.75" customHeight="1"/>
    <row r="32" spans="1:5" s="26" customFormat="1" ht="24.75" customHeight="1"/>
    <row r="33" s="26" customFormat="1" ht="24.75" customHeight="1"/>
    <row r="34" s="26" customFormat="1" ht="24.75" customHeight="1"/>
    <row r="35" s="26" customFormat="1" ht="24.75" customHeight="1"/>
    <row r="36" s="26" customFormat="1" ht="24.75" customHeight="1"/>
    <row r="37" s="26" customFormat="1" ht="24.75" customHeight="1"/>
    <row r="38" s="26" customFormat="1" ht="24.75" customHeight="1"/>
    <row r="39" s="26" customFormat="1" ht="24.75" customHeight="1"/>
    <row r="40" s="26" customFormat="1" ht="24.75" customHeight="1"/>
    <row r="41" s="26" customFormat="1" ht="24.75" customHeight="1"/>
    <row r="42" s="26" customFormat="1" ht="24.75" customHeight="1"/>
    <row r="43" s="26" customFormat="1" ht="24.75" customHeight="1"/>
    <row r="44" s="26" customFormat="1" ht="24.75" customHeight="1"/>
    <row r="45" s="26" customFormat="1" ht="24.75" customHeight="1"/>
    <row r="46" s="26" customFormat="1" ht="24.75" customHeight="1"/>
    <row r="47" s="26" customFormat="1" ht="24.75" customHeight="1"/>
    <row r="48" s="26" customFormat="1" ht="24.75" customHeight="1"/>
    <row r="49" s="26" customFormat="1" ht="24.75" customHeight="1"/>
    <row r="50" s="26" customFormat="1" ht="24.75" customHeight="1"/>
  </sheetData>
  <mergeCells count="1">
    <mergeCell ref="A1:E1"/>
  </mergeCells>
  <phoneticPr fontId="0" type="noConversion"/>
  <printOptions horizontalCentered="1"/>
  <pageMargins left="0.94" right="0.75" top="0.75" bottom="0.75" header="0.51" footer="0.35"/>
  <pageSetup paperSize="9" orientation="landscape" r:id="rId1"/>
  <headerFooter alignWithMargins="0">
    <oddFooter>&amp;C第 &amp;P 页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enableFormatConditionsCalculation="0">
    <tabColor rgb="FFFFFF00"/>
  </sheetPr>
  <dimension ref="A1:F15"/>
  <sheetViews>
    <sheetView topLeftCell="A2" workbookViewId="0">
      <selection activeCell="C11" sqref="C11"/>
    </sheetView>
  </sheetViews>
  <sheetFormatPr defaultColWidth="10.5" defaultRowHeight="14.25"/>
  <cols>
    <col min="1" max="1" width="61.1640625" style="4" customWidth="1"/>
    <col min="2" max="2" width="25" style="6" customWidth="1"/>
    <col min="3" max="4" width="24.5" style="6" customWidth="1"/>
    <col min="5" max="5" width="21" style="20" customWidth="1"/>
    <col min="6" max="6" width="8.83203125" style="21" customWidth="1"/>
    <col min="7" max="16384" width="10.5" style="4"/>
  </cols>
  <sheetData>
    <row r="1" spans="1:6" ht="13.5" hidden="1" customHeight="1">
      <c r="A1" s="22"/>
    </row>
    <row r="2" spans="1:6" ht="36.75" customHeight="1">
      <c r="A2" s="187" t="s">
        <v>1191</v>
      </c>
      <c r="B2" s="187"/>
      <c r="C2" s="187"/>
      <c r="D2" s="187"/>
      <c r="E2" s="187"/>
    </row>
    <row r="3" spans="1:6" ht="27.75" customHeight="1">
      <c r="A3" s="5" t="s">
        <v>22</v>
      </c>
      <c r="E3" s="7" t="s">
        <v>23</v>
      </c>
    </row>
    <row r="4" spans="1:6" s="1" customFormat="1" ht="27.2" customHeight="1">
      <c r="A4" s="190" t="s">
        <v>55</v>
      </c>
      <c r="B4" s="192" t="s">
        <v>1216</v>
      </c>
      <c r="C4" s="192" t="s">
        <v>1217</v>
      </c>
      <c r="D4" s="188" t="s">
        <v>1218</v>
      </c>
      <c r="E4" s="189"/>
      <c r="F4" s="9"/>
    </row>
    <row r="5" spans="1:6" s="1" customFormat="1" ht="27.2" customHeight="1">
      <c r="A5" s="191"/>
      <c r="B5" s="193"/>
      <c r="C5" s="193"/>
      <c r="D5" s="8" t="s">
        <v>25</v>
      </c>
      <c r="E5" s="8" t="s">
        <v>26</v>
      </c>
      <c r="F5" s="9"/>
    </row>
    <row r="6" spans="1:6" s="19" customFormat="1" ht="27.2" customHeight="1">
      <c r="A6" s="10" t="s">
        <v>1192</v>
      </c>
      <c r="B6" s="11">
        <f>SUM(B7:B15)</f>
        <v>5708.1</v>
      </c>
      <c r="C6" s="11">
        <f>SUM(C7:C15)</f>
        <v>6133</v>
      </c>
      <c r="D6" s="11">
        <f>C6-B6</f>
        <v>424.89999999999964</v>
      </c>
      <c r="E6" s="23">
        <f>(C6-B6)/B6</f>
        <v>7.4438079220756403E-2</v>
      </c>
      <c r="F6" s="24"/>
    </row>
    <row r="7" spans="1:6" s="3" customFormat="1" ht="27.2" customHeight="1">
      <c r="A7" s="13" t="s">
        <v>1193</v>
      </c>
      <c r="B7" s="11"/>
      <c r="C7" s="11"/>
      <c r="D7" s="11"/>
      <c r="E7" s="23"/>
      <c r="F7" s="17"/>
    </row>
    <row r="8" spans="1:6" s="3" customFormat="1" ht="27.2" customHeight="1">
      <c r="A8" s="25" t="s">
        <v>1194</v>
      </c>
      <c r="B8" s="11"/>
      <c r="C8" s="11"/>
      <c r="D8" s="11"/>
      <c r="E8" s="23"/>
      <c r="F8" s="17"/>
    </row>
    <row r="9" spans="1:6" s="3" customFormat="1" ht="27.2" customHeight="1">
      <c r="A9" s="13" t="s">
        <v>1195</v>
      </c>
      <c r="B9" s="11"/>
      <c r="C9" s="11"/>
      <c r="D9" s="11"/>
      <c r="E9" s="23"/>
      <c r="F9" s="17"/>
    </row>
    <row r="10" spans="1:6" s="3" customFormat="1" ht="27.2" customHeight="1">
      <c r="A10" s="13" t="s">
        <v>1196</v>
      </c>
      <c r="B10" s="11"/>
      <c r="C10" s="11"/>
      <c r="D10" s="11"/>
      <c r="E10" s="23"/>
      <c r="F10" s="17"/>
    </row>
    <row r="11" spans="1:6" s="3" customFormat="1" ht="27.2" customHeight="1">
      <c r="A11" s="16" t="s">
        <v>1197</v>
      </c>
      <c r="B11" s="11"/>
      <c r="C11" s="11"/>
      <c r="D11" s="11"/>
      <c r="E11" s="23"/>
      <c r="F11" s="17"/>
    </row>
    <row r="12" spans="1:6" s="3" customFormat="1" ht="27.2" customHeight="1">
      <c r="A12" s="13" t="s">
        <v>1198</v>
      </c>
      <c r="B12" s="11">
        <v>726.1</v>
      </c>
      <c r="C12" s="11">
        <v>877</v>
      </c>
      <c r="D12" s="11">
        <f>C12-B12</f>
        <v>150.89999999999998</v>
      </c>
      <c r="E12" s="23">
        <f>(C12-B12)/B12</f>
        <v>0.20782261396501855</v>
      </c>
      <c r="F12" s="17"/>
    </row>
    <row r="13" spans="1:6" s="3" customFormat="1" ht="27.2" customHeight="1">
      <c r="A13" s="16" t="s">
        <v>1199</v>
      </c>
      <c r="B13" s="11"/>
      <c r="C13" s="11"/>
      <c r="D13" s="11"/>
      <c r="E13" s="23"/>
      <c r="F13" s="17"/>
    </row>
    <row r="14" spans="1:6" s="3" customFormat="1" ht="27.2" customHeight="1">
      <c r="A14" s="13" t="s">
        <v>1200</v>
      </c>
      <c r="B14" s="11"/>
      <c r="C14" s="11"/>
      <c r="D14" s="11"/>
      <c r="E14" s="23"/>
      <c r="F14" s="17"/>
    </row>
    <row r="15" spans="1:6" s="3" customFormat="1" ht="27.2" customHeight="1">
      <c r="A15" s="13" t="s">
        <v>1201</v>
      </c>
      <c r="B15" s="11">
        <v>4982</v>
      </c>
      <c r="C15" s="11">
        <v>5256</v>
      </c>
      <c r="D15" s="11">
        <f>C15-B15</f>
        <v>274</v>
      </c>
      <c r="E15" s="23">
        <f>(C15-B15)/B15</f>
        <v>5.499799277398635E-2</v>
      </c>
      <c r="F15" s="17"/>
    </row>
  </sheetData>
  <mergeCells count="5">
    <mergeCell ref="A2:E2"/>
    <mergeCell ref="D4:E4"/>
    <mergeCell ref="A4:A5"/>
    <mergeCell ref="B4:B5"/>
    <mergeCell ref="C4:C5"/>
  </mergeCells>
  <phoneticPr fontId="0" type="noConversion"/>
  <printOptions horizontalCentered="1"/>
  <pageMargins left="0.9" right="0.75" top="0.75" bottom="0.75" header="0.51" footer="0.47"/>
  <pageSetup paperSize="9" orientation="landscape" r:id="rId1"/>
  <headerFooter alignWithMargins="0">
    <oddFooter>&amp;C第 &amp;P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enableFormatConditionsCalculation="0">
    <tabColor rgb="FFFFFF00"/>
  </sheetPr>
  <dimension ref="A1:F15"/>
  <sheetViews>
    <sheetView tabSelected="1" workbookViewId="0">
      <selection activeCell="D12" sqref="D12"/>
    </sheetView>
  </sheetViews>
  <sheetFormatPr defaultColWidth="10.5" defaultRowHeight="14.25"/>
  <cols>
    <col min="1" max="1" width="61.1640625" style="4" customWidth="1"/>
    <col min="2" max="2" width="25" style="4" customWidth="1"/>
    <col min="3" max="4" width="24.5" style="4" customWidth="1"/>
    <col min="5" max="5" width="21" style="4" customWidth="1"/>
    <col min="6" max="6" width="14.83203125" style="4" customWidth="1"/>
    <col min="7" max="16384" width="10.5" style="4"/>
  </cols>
  <sheetData>
    <row r="1" spans="1:6" ht="36.75" customHeight="1">
      <c r="A1" s="187" t="s">
        <v>1202</v>
      </c>
      <c r="B1" s="187"/>
      <c r="C1" s="187"/>
      <c r="D1" s="187"/>
      <c r="E1" s="187"/>
    </row>
    <row r="2" spans="1:6" ht="27.75" customHeight="1">
      <c r="A2" s="5" t="s">
        <v>54</v>
      </c>
      <c r="B2" s="6"/>
      <c r="C2" s="6"/>
      <c r="D2" s="6"/>
      <c r="E2" s="7" t="s">
        <v>23</v>
      </c>
    </row>
    <row r="3" spans="1:6" s="1" customFormat="1" ht="27.2" customHeight="1">
      <c r="A3" s="190" t="s">
        <v>55</v>
      </c>
      <c r="B3" s="192" t="s">
        <v>1216</v>
      </c>
      <c r="C3" s="192" t="s">
        <v>1217</v>
      </c>
      <c r="D3" s="188" t="s">
        <v>1218</v>
      </c>
      <c r="E3" s="189"/>
      <c r="F3" s="9"/>
    </row>
    <row r="4" spans="1:6" s="1" customFormat="1" ht="27.2" customHeight="1">
      <c r="A4" s="191"/>
      <c r="B4" s="193"/>
      <c r="C4" s="193"/>
      <c r="D4" s="8" t="s">
        <v>25</v>
      </c>
      <c r="E4" s="8" t="s">
        <v>26</v>
      </c>
      <c r="F4" s="9"/>
    </row>
    <row r="5" spans="1:6" s="2" customFormat="1" ht="27.2" customHeight="1">
      <c r="A5" s="10" t="s">
        <v>1203</v>
      </c>
      <c r="B5" s="11">
        <f>SUM(B6:B14)</f>
        <v>5715</v>
      </c>
      <c r="C5" s="11">
        <f>SUM(C6:C14)</f>
        <v>6046</v>
      </c>
      <c r="D5" s="11">
        <f>C5-B5</f>
        <v>331</v>
      </c>
      <c r="E5" s="12">
        <f>D5/B5</f>
        <v>5.7917760279965001E-2</v>
      </c>
    </row>
    <row r="6" spans="1:6" s="3" customFormat="1" ht="27.2" customHeight="1">
      <c r="A6" s="13" t="s">
        <v>1204</v>
      </c>
      <c r="B6" s="14"/>
      <c r="C6" s="15"/>
      <c r="D6" s="11"/>
      <c r="E6" s="12"/>
    </row>
    <row r="7" spans="1:6" s="3" customFormat="1" ht="27.2" customHeight="1">
      <c r="A7" s="16" t="s">
        <v>1205</v>
      </c>
      <c r="B7" s="11"/>
      <c r="C7" s="11"/>
      <c r="D7" s="11"/>
      <c r="E7" s="12"/>
    </row>
    <row r="8" spans="1:6" s="3" customFormat="1" ht="27.2" customHeight="1">
      <c r="A8" s="13" t="s">
        <v>1206</v>
      </c>
      <c r="B8" s="11"/>
      <c r="C8" s="11"/>
      <c r="D8" s="11"/>
      <c r="E8" s="12"/>
    </row>
    <row r="9" spans="1:6" s="3" customFormat="1" ht="27.2" customHeight="1">
      <c r="A9" s="13" t="s">
        <v>1207</v>
      </c>
      <c r="B9" s="11"/>
      <c r="C9" s="11"/>
      <c r="D9" s="11"/>
      <c r="E9" s="12"/>
    </row>
    <row r="10" spans="1:6" s="3" customFormat="1" ht="27.2" customHeight="1">
      <c r="A10" s="13" t="s">
        <v>1208</v>
      </c>
      <c r="B10" s="11"/>
      <c r="C10" s="11"/>
      <c r="D10" s="11"/>
      <c r="E10" s="12"/>
      <c r="F10" s="17"/>
    </row>
    <row r="11" spans="1:6" s="3" customFormat="1" ht="27.2" customHeight="1">
      <c r="A11" s="13" t="s">
        <v>1209</v>
      </c>
      <c r="B11" s="11">
        <v>760</v>
      </c>
      <c r="C11" s="11">
        <v>790</v>
      </c>
      <c r="D11" s="11">
        <f>C11-B11</f>
        <v>30</v>
      </c>
      <c r="E11" s="12">
        <f>D11/B11</f>
        <v>3.9473684210526314E-2</v>
      </c>
    </row>
    <row r="12" spans="1:6" s="3" customFormat="1" ht="27.2" customHeight="1">
      <c r="A12" s="16" t="s">
        <v>1210</v>
      </c>
      <c r="B12" s="11"/>
      <c r="C12" s="11"/>
      <c r="D12" s="11"/>
      <c r="E12" s="12"/>
    </row>
    <row r="13" spans="1:6" s="3" customFormat="1" ht="27.2" customHeight="1">
      <c r="A13" s="13" t="s">
        <v>1211</v>
      </c>
      <c r="B13" s="18"/>
      <c r="C13" s="18"/>
      <c r="D13" s="11"/>
      <c r="E13" s="12"/>
    </row>
    <row r="14" spans="1:6" s="3" customFormat="1" ht="27.2" customHeight="1">
      <c r="A14" s="13" t="s">
        <v>1212</v>
      </c>
      <c r="B14" s="18">
        <v>4955</v>
      </c>
      <c r="C14" s="18">
        <v>5256</v>
      </c>
      <c r="D14" s="11">
        <f>C14-B14</f>
        <v>301</v>
      </c>
      <c r="E14" s="12">
        <f>D14/B14</f>
        <v>6.074672048435923E-2</v>
      </c>
    </row>
    <row r="15" spans="1:6" ht="27.75" customHeight="1"/>
  </sheetData>
  <mergeCells count="5">
    <mergeCell ref="A1:E1"/>
    <mergeCell ref="D3:E3"/>
    <mergeCell ref="A3:A4"/>
    <mergeCell ref="B3:B4"/>
    <mergeCell ref="C3:C4"/>
  </mergeCells>
  <phoneticPr fontId="0" type="noConversion"/>
  <printOptions horizontalCentered="1"/>
  <pageMargins left="0.9" right="0.75" top="0.75" bottom="0.75" header="0.51" footer="0.51"/>
  <pageSetup paperSize="9" orientation="landscape" r:id="rId1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B19"/>
  <sheetViews>
    <sheetView workbookViewId="0">
      <selection activeCell="A16" sqref="A16"/>
    </sheetView>
  </sheetViews>
  <sheetFormatPr defaultColWidth="12" defaultRowHeight="15.75"/>
  <cols>
    <col min="1" max="1" width="131" style="158" customWidth="1"/>
    <col min="2" max="2" width="18.5" style="158" customWidth="1"/>
    <col min="3" max="16384" width="12" style="158"/>
  </cols>
  <sheetData>
    <row r="1" spans="1:2" ht="36.950000000000003" customHeight="1">
      <c r="A1" s="159" t="s">
        <v>2</v>
      </c>
    </row>
    <row r="2" spans="1:2" customFormat="1" ht="26.1" customHeight="1">
      <c r="A2" s="160" t="s">
        <v>3</v>
      </c>
    </row>
    <row r="3" spans="1:2" s="155" customFormat="1" ht="26.1" customHeight="1">
      <c r="A3" s="161" t="s">
        <v>4</v>
      </c>
    </row>
    <row r="4" spans="1:2" s="155" customFormat="1" ht="26.1" customHeight="1">
      <c r="A4" s="161" t="s">
        <v>5</v>
      </c>
    </row>
    <row r="5" spans="1:2" s="155" customFormat="1" ht="26.1" customHeight="1">
      <c r="A5" s="161" t="s">
        <v>6</v>
      </c>
    </row>
    <row r="6" spans="1:2" s="155" customFormat="1" ht="26.1" customHeight="1">
      <c r="A6" s="161" t="s">
        <v>7</v>
      </c>
    </row>
    <row r="7" spans="1:2" s="155" customFormat="1" ht="26.1" customHeight="1">
      <c r="A7" s="161" t="s">
        <v>8</v>
      </c>
    </row>
    <row r="8" spans="1:2" s="155" customFormat="1" ht="26.1" customHeight="1">
      <c r="A8" s="161" t="s">
        <v>9</v>
      </c>
    </row>
    <row r="9" spans="1:2" s="156" customFormat="1" ht="26.1" customHeight="1">
      <c r="A9" s="162" t="s">
        <v>10</v>
      </c>
    </row>
    <row r="10" spans="1:2" s="156" customFormat="1" ht="26.1" customHeight="1">
      <c r="A10" s="161" t="s">
        <v>11</v>
      </c>
      <c r="B10" s="163"/>
    </row>
    <row r="11" spans="1:2" s="156" customFormat="1" ht="26.1" customHeight="1">
      <c r="A11" s="161" t="s">
        <v>12</v>
      </c>
      <c r="B11" s="163"/>
    </row>
    <row r="12" spans="1:2" s="156" customFormat="1" ht="26.1" customHeight="1">
      <c r="A12" s="161" t="s">
        <v>13</v>
      </c>
      <c r="B12" s="163"/>
    </row>
    <row r="13" spans="1:2" s="156" customFormat="1" ht="26.1" customHeight="1">
      <c r="A13" s="161" t="s">
        <v>14</v>
      </c>
      <c r="B13" s="163"/>
    </row>
    <row r="14" spans="1:2" s="156" customFormat="1" ht="26.1" customHeight="1">
      <c r="A14" s="164" t="s">
        <v>15</v>
      </c>
    </row>
    <row r="15" spans="1:2" s="157" customFormat="1" ht="26.1" customHeight="1">
      <c r="A15" s="161" t="s">
        <v>16</v>
      </c>
    </row>
    <row r="16" spans="1:2" s="157" customFormat="1" ht="26.1" customHeight="1">
      <c r="A16" s="161" t="s">
        <v>17</v>
      </c>
    </row>
    <row r="17" spans="1:1" s="156" customFormat="1" ht="26.1" customHeight="1">
      <c r="A17" s="164" t="s">
        <v>18</v>
      </c>
    </row>
    <row r="18" spans="1:1" s="156" customFormat="1" ht="26.1" customHeight="1">
      <c r="A18" s="161" t="s">
        <v>19</v>
      </c>
    </row>
    <row r="19" spans="1:1" s="156" customFormat="1" ht="26.1" customHeight="1">
      <c r="A19" s="161" t="s">
        <v>20</v>
      </c>
    </row>
  </sheetData>
  <phoneticPr fontId="0" type="noConversion"/>
  <printOptions horizontalCentered="1"/>
  <pageMargins left="0.94" right="0.75" top="0.47" bottom="0.51" header="0.51" footer="0.6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theme="9" tint="0.39997558519241921"/>
  </sheetPr>
  <dimension ref="A1:J56"/>
  <sheetViews>
    <sheetView showZeros="0" view="pageBreakPreview" zoomScale="85" workbookViewId="0">
      <selection activeCell="E24" sqref="E24"/>
    </sheetView>
  </sheetViews>
  <sheetFormatPr defaultColWidth="12" defaultRowHeight="12"/>
  <cols>
    <col min="1" max="1" width="43.6640625" style="139" customWidth="1"/>
    <col min="2" max="2" width="29" style="139" customWidth="1"/>
    <col min="3" max="3" width="27.5" style="139" customWidth="1"/>
    <col min="4" max="4" width="29.1640625" style="139" customWidth="1"/>
    <col min="5" max="5" width="25.33203125" style="139" customWidth="1"/>
    <col min="6" max="6" width="4.1640625" style="140" customWidth="1"/>
    <col min="7" max="7" width="12" style="139" customWidth="1"/>
    <col min="8" max="8" width="18.1640625" style="139" customWidth="1"/>
    <col min="9" max="16384" width="12" style="139"/>
  </cols>
  <sheetData>
    <row r="1" spans="1:10" s="135" customFormat="1" ht="33.75" customHeight="1">
      <c r="A1" s="172" t="s">
        <v>21</v>
      </c>
      <c r="B1" s="172"/>
      <c r="C1" s="172"/>
      <c r="D1" s="172"/>
      <c r="E1" s="172"/>
      <c r="F1" s="141"/>
    </row>
    <row r="2" spans="1:10" s="135" customFormat="1" ht="14.25" customHeight="1">
      <c r="A2" s="142" t="s">
        <v>22</v>
      </c>
      <c r="B2" s="143"/>
      <c r="C2" s="144"/>
      <c r="D2" s="144"/>
      <c r="E2" s="145" t="s">
        <v>23</v>
      </c>
      <c r="F2" s="141"/>
    </row>
    <row r="3" spans="1:10" s="27" customFormat="1" ht="15" customHeight="1">
      <c r="A3" s="173" t="s">
        <v>24</v>
      </c>
      <c r="B3" s="194" t="s">
        <v>1219</v>
      </c>
      <c r="C3" s="195" t="s">
        <v>1220</v>
      </c>
      <c r="D3" s="195" t="s">
        <v>1221</v>
      </c>
      <c r="E3" s="173"/>
      <c r="F3" s="146"/>
    </row>
    <row r="4" spans="1:10" s="27" customFormat="1" ht="15" customHeight="1">
      <c r="A4" s="173"/>
      <c r="B4" s="173"/>
      <c r="C4" s="173"/>
      <c r="D4" s="31" t="s">
        <v>25</v>
      </c>
      <c r="E4" s="31" t="s">
        <v>26</v>
      </c>
      <c r="F4" s="146"/>
    </row>
    <row r="5" spans="1:10" s="136" customFormat="1" ht="15" customHeight="1">
      <c r="A5" s="147" t="s">
        <v>27</v>
      </c>
      <c r="B5" s="148">
        <f>B6+B21</f>
        <v>35112</v>
      </c>
      <c r="C5" s="148">
        <f>C6+C21</f>
        <v>40370</v>
      </c>
      <c r="D5" s="148">
        <f>C5-B5</f>
        <v>5258</v>
      </c>
      <c r="E5" s="149">
        <f>(C5-B5)/B5</f>
        <v>0.14974937343358397</v>
      </c>
      <c r="F5" s="150"/>
    </row>
    <row r="6" spans="1:10" s="137" customFormat="1" ht="15" customHeight="1">
      <c r="A6" s="151" t="s">
        <v>28</v>
      </c>
      <c r="B6" s="148">
        <f>SUM(B7:B20)</f>
        <v>28271</v>
      </c>
      <c r="C6" s="148">
        <f>SUM(C7:C20)</f>
        <v>36550</v>
      </c>
      <c r="D6" s="148">
        <f t="shared" ref="D6:D30" si="0">C6-B6</f>
        <v>8279</v>
      </c>
      <c r="E6" s="149">
        <f t="shared" ref="E6:E27" si="1">(C6-B6)/B6</f>
        <v>0.29284425736620567</v>
      </c>
      <c r="F6" s="152"/>
    </row>
    <row r="7" spans="1:10" s="137" customFormat="1" ht="15" customHeight="1">
      <c r="A7" s="153" t="s">
        <v>29</v>
      </c>
      <c r="B7" s="148">
        <v>14094</v>
      </c>
      <c r="C7" s="148">
        <v>21350</v>
      </c>
      <c r="D7" s="148">
        <f t="shared" si="0"/>
        <v>7256</v>
      </c>
      <c r="E7" s="149">
        <f t="shared" si="1"/>
        <v>0.51482900525046116</v>
      </c>
      <c r="F7" s="152"/>
    </row>
    <row r="8" spans="1:10" s="137" customFormat="1" ht="15" customHeight="1">
      <c r="A8" s="153" t="s">
        <v>30</v>
      </c>
      <c r="B8" s="148"/>
      <c r="C8" s="148"/>
      <c r="D8" s="148">
        <f t="shared" si="0"/>
        <v>0</v>
      </c>
      <c r="E8" s="149"/>
      <c r="F8" s="152"/>
    </row>
    <row r="9" spans="1:10" s="137" customFormat="1" ht="15" customHeight="1">
      <c r="A9" s="153" t="s">
        <v>31</v>
      </c>
      <c r="B9" s="148">
        <v>2315</v>
      </c>
      <c r="C9" s="148">
        <v>3500</v>
      </c>
      <c r="D9" s="148">
        <f t="shared" si="0"/>
        <v>1185</v>
      </c>
      <c r="E9" s="149">
        <f t="shared" si="1"/>
        <v>0.51187904967602593</v>
      </c>
      <c r="F9" s="152"/>
    </row>
    <row r="10" spans="1:10" s="137" customFormat="1" ht="15" customHeight="1">
      <c r="A10" s="153" t="s">
        <v>32</v>
      </c>
      <c r="B10" s="148">
        <v>305</v>
      </c>
      <c r="C10" s="148">
        <v>200</v>
      </c>
      <c r="D10" s="148">
        <f t="shared" si="0"/>
        <v>-105</v>
      </c>
      <c r="E10" s="149">
        <f t="shared" si="1"/>
        <v>-0.34426229508196721</v>
      </c>
      <c r="F10" s="152"/>
    </row>
    <row r="11" spans="1:10" s="137" customFormat="1" ht="15" customHeight="1">
      <c r="A11" s="153" t="s">
        <v>33</v>
      </c>
      <c r="B11" s="148">
        <v>4580</v>
      </c>
      <c r="C11" s="148">
        <v>4000</v>
      </c>
      <c r="D11" s="148">
        <f t="shared" si="0"/>
        <v>-580</v>
      </c>
      <c r="E11" s="149">
        <f t="shared" si="1"/>
        <v>-0.12663755458515283</v>
      </c>
      <c r="F11" s="152"/>
    </row>
    <row r="12" spans="1:10" s="137" customFormat="1" ht="15" customHeight="1">
      <c r="A12" s="153" t="s">
        <v>34</v>
      </c>
      <c r="B12" s="148">
        <v>2183</v>
      </c>
      <c r="C12" s="148">
        <v>2300</v>
      </c>
      <c r="D12" s="148">
        <f t="shared" si="0"/>
        <v>117</v>
      </c>
      <c r="E12" s="149">
        <f t="shared" si="1"/>
        <v>5.3595968850206135E-2</v>
      </c>
      <c r="F12" s="152"/>
      <c r="G12" s="138"/>
      <c r="H12" s="138"/>
      <c r="I12" s="138"/>
      <c r="J12" s="138"/>
    </row>
    <row r="13" spans="1:10" s="138" customFormat="1" ht="15" customHeight="1">
      <c r="A13" s="153" t="s">
        <v>35</v>
      </c>
      <c r="B13" s="148">
        <v>1203</v>
      </c>
      <c r="C13" s="148">
        <v>1200</v>
      </c>
      <c r="D13" s="148">
        <f t="shared" si="0"/>
        <v>-3</v>
      </c>
      <c r="E13" s="149">
        <f t="shared" si="1"/>
        <v>-2.4937655860349127E-3</v>
      </c>
      <c r="F13" s="152"/>
    </row>
    <row r="14" spans="1:10" s="138" customFormat="1" ht="15" customHeight="1">
      <c r="A14" s="153" t="s">
        <v>36</v>
      </c>
      <c r="B14" s="148">
        <v>218</v>
      </c>
      <c r="C14" s="148">
        <v>120</v>
      </c>
      <c r="D14" s="148">
        <f t="shared" si="0"/>
        <v>-98</v>
      </c>
      <c r="E14" s="149">
        <f t="shared" si="1"/>
        <v>-0.44954128440366975</v>
      </c>
      <c r="F14" s="152"/>
    </row>
    <row r="15" spans="1:10" s="138" customFormat="1" ht="15" customHeight="1">
      <c r="A15" s="153" t="s">
        <v>37</v>
      </c>
      <c r="B15" s="148">
        <v>2299</v>
      </c>
      <c r="C15" s="148">
        <v>1500</v>
      </c>
      <c r="D15" s="148">
        <f t="shared" si="0"/>
        <v>-799</v>
      </c>
      <c r="E15" s="149">
        <f t="shared" si="1"/>
        <v>-0.3475424097433667</v>
      </c>
      <c r="F15" s="152"/>
    </row>
    <row r="16" spans="1:10" s="138" customFormat="1" ht="15" customHeight="1">
      <c r="A16" s="153" t="s">
        <v>38</v>
      </c>
      <c r="B16" s="148">
        <v>31</v>
      </c>
      <c r="C16" s="148">
        <v>100</v>
      </c>
      <c r="D16" s="148">
        <f t="shared" si="0"/>
        <v>69</v>
      </c>
      <c r="E16" s="149">
        <f t="shared" si="1"/>
        <v>2.225806451612903</v>
      </c>
      <c r="F16" s="152"/>
    </row>
    <row r="17" spans="1:8" s="138" customFormat="1" ht="15" customHeight="1">
      <c r="A17" s="153" t="s">
        <v>39</v>
      </c>
      <c r="B17" s="148">
        <v>3</v>
      </c>
      <c r="C17" s="148"/>
      <c r="D17" s="148">
        <f t="shared" si="0"/>
        <v>-3</v>
      </c>
      <c r="E17" s="149">
        <f t="shared" si="1"/>
        <v>-1</v>
      </c>
      <c r="F17" s="152"/>
    </row>
    <row r="18" spans="1:8" s="138" customFormat="1" ht="15" customHeight="1">
      <c r="A18" s="153" t="s">
        <v>40</v>
      </c>
      <c r="B18" s="148">
        <v>123</v>
      </c>
      <c r="C18" s="148">
        <v>120</v>
      </c>
      <c r="D18" s="148">
        <f t="shared" si="0"/>
        <v>-3</v>
      </c>
      <c r="E18" s="149">
        <f t="shared" si="1"/>
        <v>-2.4390243902439025E-2</v>
      </c>
      <c r="F18" s="152"/>
    </row>
    <row r="19" spans="1:8" s="138" customFormat="1" ht="15" customHeight="1">
      <c r="A19" s="154" t="s">
        <v>41</v>
      </c>
      <c r="B19" s="148">
        <v>776</v>
      </c>
      <c r="C19" s="148">
        <v>2000</v>
      </c>
      <c r="D19" s="148">
        <f t="shared" si="0"/>
        <v>1224</v>
      </c>
      <c r="E19" s="149">
        <f t="shared" si="1"/>
        <v>1.5773195876288659</v>
      </c>
      <c r="F19" s="152"/>
    </row>
    <row r="20" spans="1:8" s="138" customFormat="1" ht="15" customHeight="1">
      <c r="A20" s="154" t="s">
        <v>42</v>
      </c>
      <c r="B20" s="148">
        <v>141</v>
      </c>
      <c r="C20" s="148">
        <v>160</v>
      </c>
      <c r="D20" s="148">
        <f t="shared" si="0"/>
        <v>19</v>
      </c>
      <c r="E20" s="149">
        <f t="shared" si="1"/>
        <v>0.13475177304964539</v>
      </c>
      <c r="F20" s="152"/>
    </row>
    <row r="21" spans="1:8" s="138" customFormat="1" ht="15" customHeight="1">
      <c r="A21" s="151" t="s">
        <v>43</v>
      </c>
      <c r="B21" s="148">
        <f>SUM(B22:B30)-B23</f>
        <v>6841</v>
      </c>
      <c r="C21" s="148">
        <f>SUM(C22:C30)-C23</f>
        <v>3820</v>
      </c>
      <c r="D21" s="148">
        <f t="shared" si="0"/>
        <v>-3021</v>
      </c>
      <c r="E21" s="149">
        <f t="shared" si="1"/>
        <v>-0.44160210495541585</v>
      </c>
      <c r="F21" s="152"/>
    </row>
    <row r="22" spans="1:8" s="138" customFormat="1" ht="15" customHeight="1">
      <c r="A22" s="154" t="s">
        <v>44</v>
      </c>
      <c r="B22" s="148">
        <v>2191</v>
      </c>
      <c r="C22" s="148">
        <v>1860</v>
      </c>
      <c r="D22" s="148">
        <f t="shared" si="0"/>
        <v>-331</v>
      </c>
      <c r="E22" s="149">
        <f t="shared" si="1"/>
        <v>-0.15107256960292104</v>
      </c>
      <c r="F22" s="152"/>
    </row>
    <row r="23" spans="1:8" s="138" customFormat="1" ht="15" customHeight="1">
      <c r="A23" s="154" t="s">
        <v>45</v>
      </c>
      <c r="B23" s="148">
        <v>915</v>
      </c>
      <c r="C23" s="148">
        <v>1000</v>
      </c>
      <c r="D23" s="148">
        <f t="shared" si="0"/>
        <v>85</v>
      </c>
      <c r="E23" s="149">
        <f t="shared" si="1"/>
        <v>9.2896174863387984E-2</v>
      </c>
      <c r="F23" s="152"/>
    </row>
    <row r="24" spans="1:8" s="138" customFormat="1" ht="15" customHeight="1">
      <c r="A24" s="154" t="s">
        <v>46</v>
      </c>
      <c r="B24" s="148">
        <v>913</v>
      </c>
      <c r="C24" s="148">
        <v>300</v>
      </c>
      <c r="D24" s="148">
        <f t="shared" si="0"/>
        <v>-613</v>
      </c>
      <c r="E24" s="149">
        <f t="shared" si="1"/>
        <v>-0.67141292442497258</v>
      </c>
      <c r="F24" s="152"/>
      <c r="G24" s="135"/>
      <c r="H24" s="135"/>
    </row>
    <row r="25" spans="1:8" s="138" customFormat="1" ht="15" customHeight="1">
      <c r="A25" s="153" t="s">
        <v>47</v>
      </c>
      <c r="B25" s="148">
        <v>2336</v>
      </c>
      <c r="C25" s="148">
        <v>100</v>
      </c>
      <c r="D25" s="148">
        <f t="shared" si="0"/>
        <v>-2236</v>
      </c>
      <c r="E25" s="149">
        <f t="shared" si="1"/>
        <v>-0.9571917808219178</v>
      </c>
      <c r="F25" s="152"/>
      <c r="G25" s="135"/>
      <c r="H25" s="135"/>
    </row>
    <row r="26" spans="1:8" s="138" customFormat="1" ht="15" customHeight="1">
      <c r="A26" s="153" t="s">
        <v>48</v>
      </c>
      <c r="B26" s="148"/>
      <c r="C26" s="148"/>
      <c r="D26" s="148">
        <f t="shared" si="0"/>
        <v>0</v>
      </c>
      <c r="E26" s="149"/>
      <c r="F26" s="152"/>
      <c r="G26" s="135"/>
      <c r="H26" s="135"/>
    </row>
    <row r="27" spans="1:8" s="138" customFormat="1" ht="15" customHeight="1">
      <c r="A27" s="153" t="s">
        <v>49</v>
      </c>
      <c r="B27" s="148">
        <v>1401</v>
      </c>
      <c r="C27" s="148">
        <v>1560</v>
      </c>
      <c r="D27" s="148">
        <f t="shared" si="0"/>
        <v>159</v>
      </c>
      <c r="E27" s="149">
        <f t="shared" si="1"/>
        <v>0.11349036402569593</v>
      </c>
      <c r="F27" s="152"/>
      <c r="G27" s="135"/>
      <c r="H27" s="135"/>
    </row>
    <row r="28" spans="1:8" s="138" customFormat="1" ht="15" customHeight="1">
      <c r="A28" s="153" t="s">
        <v>50</v>
      </c>
      <c r="B28" s="148"/>
      <c r="C28" s="148"/>
      <c r="D28" s="148">
        <f t="shared" si="0"/>
        <v>0</v>
      </c>
      <c r="E28" s="149"/>
      <c r="F28" s="152"/>
      <c r="G28" s="135"/>
      <c r="H28" s="135"/>
    </row>
    <row r="29" spans="1:8" s="138" customFormat="1" ht="15" customHeight="1">
      <c r="A29" s="153" t="s">
        <v>51</v>
      </c>
      <c r="B29" s="148"/>
      <c r="C29" s="148"/>
      <c r="D29" s="148">
        <f t="shared" si="0"/>
        <v>0</v>
      </c>
      <c r="E29" s="149"/>
      <c r="F29" s="152"/>
      <c r="G29" s="135"/>
      <c r="H29" s="135"/>
    </row>
    <row r="30" spans="1:8" s="138" customFormat="1" ht="15" customHeight="1">
      <c r="A30" s="153" t="s">
        <v>52</v>
      </c>
      <c r="B30" s="148"/>
      <c r="C30" s="148"/>
      <c r="D30" s="148">
        <f t="shared" si="0"/>
        <v>0</v>
      </c>
      <c r="E30" s="149"/>
      <c r="F30" s="152"/>
      <c r="G30" s="135"/>
      <c r="H30" s="135"/>
    </row>
    <row r="31" spans="1:8" s="135" customFormat="1">
      <c r="F31" s="141"/>
    </row>
    <row r="32" spans="1:8" s="135" customFormat="1">
      <c r="F32" s="141"/>
    </row>
    <row r="33" spans="6:6" s="135" customFormat="1">
      <c r="F33" s="141"/>
    </row>
    <row r="34" spans="6:6" s="135" customFormat="1">
      <c r="F34" s="141"/>
    </row>
    <row r="35" spans="6:6" s="135" customFormat="1">
      <c r="F35" s="141"/>
    </row>
    <row r="36" spans="6:6" s="135" customFormat="1">
      <c r="F36" s="141"/>
    </row>
    <row r="37" spans="6:6" s="135" customFormat="1">
      <c r="F37" s="141"/>
    </row>
    <row r="38" spans="6:6" s="135" customFormat="1">
      <c r="F38" s="141"/>
    </row>
    <row r="39" spans="6:6" s="135" customFormat="1">
      <c r="F39" s="141"/>
    </row>
    <row r="40" spans="6:6" s="135" customFormat="1">
      <c r="F40" s="141"/>
    </row>
    <row r="41" spans="6:6" s="135" customFormat="1">
      <c r="F41" s="141"/>
    </row>
    <row r="42" spans="6:6" s="135" customFormat="1">
      <c r="F42" s="141"/>
    </row>
    <row r="43" spans="6:6" s="135" customFormat="1">
      <c r="F43" s="141"/>
    </row>
    <row r="44" spans="6:6" s="135" customFormat="1">
      <c r="F44" s="141"/>
    </row>
    <row r="45" spans="6:6" s="135" customFormat="1">
      <c r="F45" s="141"/>
    </row>
    <row r="46" spans="6:6" s="135" customFormat="1">
      <c r="F46" s="141"/>
    </row>
    <row r="47" spans="6:6" s="135" customFormat="1">
      <c r="F47" s="141"/>
    </row>
    <row r="48" spans="6:6" s="135" customFormat="1">
      <c r="F48" s="141"/>
    </row>
    <row r="49" spans="6:6" s="135" customFormat="1">
      <c r="F49" s="141"/>
    </row>
    <row r="50" spans="6:6" s="135" customFormat="1">
      <c r="F50" s="141"/>
    </row>
    <row r="51" spans="6:6" s="135" customFormat="1">
      <c r="F51" s="141"/>
    </row>
    <row r="52" spans="6:6" s="135" customFormat="1">
      <c r="F52" s="141"/>
    </row>
    <row r="53" spans="6:6" s="135" customFormat="1">
      <c r="F53" s="141"/>
    </row>
    <row r="54" spans="6:6" s="135" customFormat="1">
      <c r="F54" s="141"/>
    </row>
    <row r="55" spans="6:6" s="135" customFormat="1">
      <c r="F55" s="141"/>
    </row>
    <row r="56" spans="6:6" s="135" customFormat="1">
      <c r="F56" s="141"/>
    </row>
  </sheetData>
  <mergeCells count="5">
    <mergeCell ref="A1:E1"/>
    <mergeCell ref="D3:E3"/>
    <mergeCell ref="A3:A4"/>
    <mergeCell ref="B3:B4"/>
    <mergeCell ref="C3:C4"/>
  </mergeCells>
  <phoneticPr fontId="0" type="noConversion"/>
  <printOptions horizontalCentered="1"/>
  <pageMargins left="0.94" right="0.75" top="0.75" bottom="0.75" header="0.51" footer="0.35"/>
  <pageSetup paperSize="9" orientation="landscape" r:id="rId1"/>
  <headerFooter alignWithMargins="0"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theme="9" tint="0.39997558519241921"/>
  </sheetPr>
  <dimension ref="A1:IO6950"/>
  <sheetViews>
    <sheetView showGridLines="0" showZeros="0" view="pageBreakPreview" topLeftCell="A1324" zoomScale="85" workbookViewId="0">
      <selection activeCell="A1347" sqref="A1347"/>
    </sheetView>
  </sheetViews>
  <sheetFormatPr defaultColWidth="9.1640625" defaultRowHeight="12.75" customHeight="1"/>
  <cols>
    <col min="1" max="1" width="56.6640625" style="98" customWidth="1"/>
    <col min="2" max="2" width="19.83203125" style="131" customWidth="1"/>
    <col min="3" max="4" width="19.83203125" style="98" customWidth="1"/>
    <col min="5" max="5" width="19.83203125" style="132" customWidth="1"/>
    <col min="6" max="6" width="20.83203125" style="98" customWidth="1"/>
    <col min="7" max="7" width="3.83203125" style="101" customWidth="1"/>
    <col min="8" max="249" width="9.1640625" style="98" customWidth="1"/>
    <col min="250" max="16384" width="9.1640625" style="52"/>
  </cols>
  <sheetData>
    <row r="1" spans="1:7" s="98" customFormat="1" ht="26.25" customHeight="1">
      <c r="A1" s="172" t="s">
        <v>53</v>
      </c>
      <c r="B1" s="172"/>
      <c r="C1" s="172"/>
      <c r="D1" s="172"/>
      <c r="E1" s="172"/>
      <c r="F1" s="172"/>
      <c r="G1" s="101"/>
    </row>
    <row r="2" spans="1:7" s="98" customFormat="1" ht="21" customHeight="1">
      <c r="A2" s="106" t="s">
        <v>54</v>
      </c>
      <c r="B2" s="107"/>
      <c r="C2" s="108"/>
      <c r="E2" s="132"/>
      <c r="F2" s="133" t="s">
        <v>23</v>
      </c>
      <c r="G2" s="101"/>
    </row>
    <row r="3" spans="1:7" s="99" customFormat="1" ht="21.95" customHeight="1">
      <c r="A3" s="175" t="s">
        <v>55</v>
      </c>
      <c r="B3" s="196" t="s">
        <v>1222</v>
      </c>
      <c r="C3" s="197" t="s">
        <v>1220</v>
      </c>
      <c r="D3" s="198" t="s">
        <v>1223</v>
      </c>
      <c r="E3" s="174"/>
      <c r="F3" s="196" t="s">
        <v>1224</v>
      </c>
    </row>
    <row r="4" spans="1:7" s="99" customFormat="1" ht="21.95" customHeight="1">
      <c r="A4" s="175"/>
      <c r="B4" s="176"/>
      <c r="C4" s="175"/>
      <c r="D4" s="110" t="s">
        <v>25</v>
      </c>
      <c r="E4" s="134" t="s">
        <v>26</v>
      </c>
      <c r="F4" s="176"/>
    </row>
    <row r="5" spans="1:7" s="130" customFormat="1" ht="15" customHeight="1">
      <c r="A5" s="111" t="s">
        <v>56</v>
      </c>
      <c r="B5" s="112">
        <f>B6+B252+B291+B310+B399+B454+B510+B566+B684+B755+B833+B856+B981+B1045+B1111+B1131+B1160+B1170+B1235+B1253+B1306+B1363+B1364+B1368+B1376</f>
        <v>28534</v>
      </c>
      <c r="C5" s="112">
        <f>C6+C252+C291+C310+C399+C454+C510+C566+C684+C755+C833+C856+C981+C1045+C1111+C1131+C1160+C1170+C1235+C1253+C1306+C1363+C1364+C1368+C1376</f>
        <v>37955</v>
      </c>
      <c r="D5" s="113">
        <f t="shared" ref="D5:D68" si="0">C5-B5</f>
        <v>9421</v>
      </c>
      <c r="E5" s="114">
        <f t="shared" ref="E5:E68" si="1">IF(B5=0,,D5/B5*100)</f>
        <v>33.016751945048014</v>
      </c>
      <c r="F5" s="112">
        <f>F6+F252+F291+F310+F399+F454+F510+F566+F684+F755+F833+F856+F981+F1045+F1111+F1131+F1160+F1170+F1235+F1253+F1306+F1363+F1364+F1368+F1376</f>
        <v>45000</v>
      </c>
    </row>
    <row r="6" spans="1:7" s="130" customFormat="1" ht="15" customHeight="1">
      <c r="A6" s="115" t="s">
        <v>57</v>
      </c>
      <c r="B6" s="112">
        <f>B7+B19+B28+B39+B51+B62+B73+B85+B94+B107+B117+B126+B137+B151+B158+B166+B172+B179+B186+B193+B200+B206+B214+B220+B226+B232+B249</f>
        <v>4116</v>
      </c>
      <c r="C6" s="116">
        <f>C7+C19+C28+C39+C51+C62+C73+C85+C94+C107+C117+C126+C137+C151+C158+C166+C172+C179+C186+C193+C200+C206+C214+C220+C226+C232+C249</f>
        <v>7898</v>
      </c>
      <c r="D6" s="113">
        <f t="shared" si="0"/>
        <v>3782</v>
      </c>
      <c r="E6" s="114">
        <f t="shared" si="1"/>
        <v>91.885325558794946</v>
      </c>
      <c r="F6" s="116">
        <f>F7+F19+F28+F39+F51+F62+F73+F85+F94+F107+F117+F126+F137+F151+F158+F166+F172+F179+F186+F193+F200+F206+F214+F220+F226+F232+F249</f>
        <v>7898</v>
      </c>
    </row>
    <row r="7" spans="1:7" s="130" customFormat="1" ht="15" customHeight="1">
      <c r="A7" s="115" t="s">
        <v>58</v>
      </c>
      <c r="B7" s="112">
        <f>SUM(B8:B18)</f>
        <v>169</v>
      </c>
      <c r="C7" s="112">
        <f>SUM(C8:C18)</f>
        <v>220</v>
      </c>
      <c r="D7" s="113">
        <f t="shared" si="0"/>
        <v>51</v>
      </c>
      <c r="E7" s="114">
        <f t="shared" si="1"/>
        <v>30.177514792899409</v>
      </c>
      <c r="F7" s="112">
        <f>SUM(F8:F18)</f>
        <v>220</v>
      </c>
    </row>
    <row r="8" spans="1:7" s="130" customFormat="1" ht="15" customHeight="1">
      <c r="A8" s="117" t="s">
        <v>59</v>
      </c>
      <c r="B8" s="118">
        <v>153</v>
      </c>
      <c r="C8" s="119">
        <v>159</v>
      </c>
      <c r="D8" s="113">
        <f t="shared" si="0"/>
        <v>6</v>
      </c>
      <c r="E8" s="114">
        <f t="shared" si="1"/>
        <v>3.9215686274509802</v>
      </c>
      <c r="F8" s="119">
        <v>159</v>
      </c>
    </row>
    <row r="9" spans="1:7" s="130" customFormat="1" ht="15" customHeight="1">
      <c r="A9" s="117" t="s">
        <v>60</v>
      </c>
      <c r="B9" s="120"/>
      <c r="C9" s="119">
        <v>5</v>
      </c>
      <c r="D9" s="113">
        <f t="shared" si="0"/>
        <v>5</v>
      </c>
      <c r="E9" s="114">
        <f t="shared" si="1"/>
        <v>0</v>
      </c>
      <c r="F9" s="119">
        <v>5</v>
      </c>
    </row>
    <row r="10" spans="1:7" s="130" customFormat="1" ht="15" customHeight="1">
      <c r="A10" s="117" t="s">
        <v>61</v>
      </c>
      <c r="B10" s="118"/>
      <c r="C10" s="119">
        <v>4</v>
      </c>
      <c r="D10" s="113">
        <f t="shared" si="0"/>
        <v>4</v>
      </c>
      <c r="E10" s="114">
        <f t="shared" si="1"/>
        <v>0</v>
      </c>
      <c r="F10" s="119">
        <v>4</v>
      </c>
    </row>
    <row r="11" spans="1:7" s="130" customFormat="1" ht="15" customHeight="1">
      <c r="A11" s="117" t="s">
        <v>62</v>
      </c>
      <c r="B11" s="118"/>
      <c r="C11" s="119">
        <v>15</v>
      </c>
      <c r="D11" s="113">
        <f t="shared" si="0"/>
        <v>15</v>
      </c>
      <c r="E11" s="114">
        <f t="shared" si="1"/>
        <v>0</v>
      </c>
      <c r="F11" s="119">
        <v>15</v>
      </c>
    </row>
    <row r="12" spans="1:7" s="130" customFormat="1" ht="15" customHeight="1">
      <c r="A12" s="117" t="s">
        <v>63</v>
      </c>
      <c r="B12" s="118"/>
      <c r="C12" s="119"/>
      <c r="D12" s="113">
        <f t="shared" si="0"/>
        <v>0</v>
      </c>
      <c r="E12" s="114">
        <f t="shared" si="1"/>
        <v>0</v>
      </c>
      <c r="F12" s="119"/>
    </row>
    <row r="13" spans="1:7" s="130" customFormat="1" ht="15" customHeight="1">
      <c r="A13" s="117" t="s">
        <v>64</v>
      </c>
      <c r="B13" s="118"/>
      <c r="C13" s="119"/>
      <c r="D13" s="113">
        <f t="shared" si="0"/>
        <v>0</v>
      </c>
      <c r="E13" s="114">
        <f t="shared" si="1"/>
        <v>0</v>
      </c>
      <c r="F13" s="119"/>
    </row>
    <row r="14" spans="1:7" s="130" customFormat="1" ht="15" customHeight="1">
      <c r="A14" s="117" t="s">
        <v>65</v>
      </c>
      <c r="B14" s="118"/>
      <c r="C14" s="119"/>
      <c r="D14" s="113">
        <f t="shared" si="0"/>
        <v>0</v>
      </c>
      <c r="E14" s="114">
        <f t="shared" si="1"/>
        <v>0</v>
      </c>
      <c r="F14" s="119"/>
    </row>
    <row r="15" spans="1:7" s="130" customFormat="1" ht="15" customHeight="1">
      <c r="A15" s="117" t="s">
        <v>66</v>
      </c>
      <c r="B15" s="118"/>
      <c r="C15" s="121">
        <v>17</v>
      </c>
      <c r="D15" s="113">
        <f t="shared" si="0"/>
        <v>17</v>
      </c>
      <c r="E15" s="114">
        <f t="shared" si="1"/>
        <v>0</v>
      </c>
      <c r="F15" s="121">
        <v>17</v>
      </c>
    </row>
    <row r="16" spans="1:7" s="130" customFormat="1" ht="15" customHeight="1">
      <c r="A16" s="117" t="s">
        <v>67</v>
      </c>
      <c r="B16" s="118"/>
      <c r="C16" s="121"/>
      <c r="D16" s="113">
        <f t="shared" si="0"/>
        <v>0</v>
      </c>
      <c r="E16" s="114">
        <f t="shared" si="1"/>
        <v>0</v>
      </c>
      <c r="F16" s="121"/>
    </row>
    <row r="17" spans="1:6" s="130" customFormat="1" ht="15" customHeight="1">
      <c r="A17" s="117" t="s">
        <v>68</v>
      </c>
      <c r="B17" s="118">
        <v>16</v>
      </c>
      <c r="C17" s="121">
        <v>18</v>
      </c>
      <c r="D17" s="113">
        <f t="shared" si="0"/>
        <v>2</v>
      </c>
      <c r="E17" s="114">
        <f t="shared" si="1"/>
        <v>12.5</v>
      </c>
      <c r="F17" s="121">
        <v>18</v>
      </c>
    </row>
    <row r="18" spans="1:6" s="130" customFormat="1" ht="15" customHeight="1">
      <c r="A18" s="117" t="s">
        <v>69</v>
      </c>
      <c r="B18" s="118"/>
      <c r="C18" s="121">
        <v>2</v>
      </c>
      <c r="D18" s="113">
        <f t="shared" si="0"/>
        <v>2</v>
      </c>
      <c r="E18" s="114">
        <f t="shared" si="1"/>
        <v>0</v>
      </c>
      <c r="F18" s="121">
        <v>2</v>
      </c>
    </row>
    <row r="19" spans="1:6" s="130" customFormat="1" ht="15" customHeight="1">
      <c r="A19" s="115" t="s">
        <v>70</v>
      </c>
      <c r="B19" s="112">
        <f>SUM(B20:B27)</f>
        <v>96</v>
      </c>
      <c r="C19" s="112">
        <f>SUM(C20:C27)</f>
        <v>162</v>
      </c>
      <c r="D19" s="113">
        <f t="shared" si="0"/>
        <v>66</v>
      </c>
      <c r="E19" s="114">
        <f t="shared" si="1"/>
        <v>68.75</v>
      </c>
      <c r="F19" s="112">
        <f>SUM(F20:F27)</f>
        <v>162</v>
      </c>
    </row>
    <row r="20" spans="1:6" s="130" customFormat="1" ht="15" customHeight="1">
      <c r="A20" s="117" t="s">
        <v>59</v>
      </c>
      <c r="B20" s="118">
        <v>85</v>
      </c>
      <c r="C20" s="119">
        <v>109</v>
      </c>
      <c r="D20" s="113">
        <f t="shared" si="0"/>
        <v>24</v>
      </c>
      <c r="E20" s="114">
        <f t="shared" si="1"/>
        <v>28.235294117647058</v>
      </c>
      <c r="F20" s="119">
        <v>109</v>
      </c>
    </row>
    <row r="21" spans="1:6" s="130" customFormat="1" ht="15" customHeight="1">
      <c r="A21" s="117" t="s">
        <v>60</v>
      </c>
      <c r="B21" s="118"/>
      <c r="C21" s="119">
        <v>0</v>
      </c>
      <c r="D21" s="113">
        <f t="shared" si="0"/>
        <v>0</v>
      </c>
      <c r="E21" s="114">
        <f t="shared" si="1"/>
        <v>0</v>
      </c>
      <c r="F21" s="119">
        <v>0</v>
      </c>
    </row>
    <row r="22" spans="1:6" s="130" customFormat="1" ht="15" customHeight="1">
      <c r="A22" s="117" t="s">
        <v>61</v>
      </c>
      <c r="B22" s="118"/>
      <c r="C22" s="119">
        <v>2</v>
      </c>
      <c r="D22" s="113">
        <f t="shared" si="0"/>
        <v>2</v>
      </c>
      <c r="E22" s="114">
        <f t="shared" si="1"/>
        <v>0</v>
      </c>
      <c r="F22" s="119">
        <v>2</v>
      </c>
    </row>
    <row r="23" spans="1:6" s="130" customFormat="1" ht="15" customHeight="1">
      <c r="A23" s="117" t="s">
        <v>71</v>
      </c>
      <c r="B23" s="118"/>
      <c r="C23" s="119">
        <v>17</v>
      </c>
      <c r="D23" s="113">
        <f t="shared" si="0"/>
        <v>17</v>
      </c>
      <c r="E23" s="114">
        <f t="shared" si="1"/>
        <v>0</v>
      </c>
      <c r="F23" s="119">
        <v>17</v>
      </c>
    </row>
    <row r="24" spans="1:6" s="130" customFormat="1" ht="15" customHeight="1">
      <c r="A24" s="117" t="s">
        <v>72</v>
      </c>
      <c r="B24" s="118"/>
      <c r="C24" s="119">
        <v>18</v>
      </c>
      <c r="D24" s="113">
        <f t="shared" si="0"/>
        <v>18</v>
      </c>
      <c r="E24" s="114">
        <f t="shared" si="1"/>
        <v>0</v>
      </c>
      <c r="F24" s="119">
        <v>18</v>
      </c>
    </row>
    <row r="25" spans="1:6" s="130" customFormat="1" ht="15" customHeight="1">
      <c r="A25" s="117" t="s">
        <v>73</v>
      </c>
      <c r="B25" s="118"/>
      <c r="C25" s="119">
        <v>4</v>
      </c>
      <c r="D25" s="113">
        <f t="shared" si="0"/>
        <v>4</v>
      </c>
      <c r="E25" s="114">
        <f t="shared" si="1"/>
        <v>0</v>
      </c>
      <c r="F25" s="119">
        <v>4</v>
      </c>
    </row>
    <row r="26" spans="1:6" s="130" customFormat="1" ht="15" customHeight="1">
      <c r="A26" s="117" t="s">
        <v>68</v>
      </c>
      <c r="B26" s="118">
        <v>11</v>
      </c>
      <c r="C26" s="121">
        <v>12</v>
      </c>
      <c r="D26" s="113">
        <f t="shared" si="0"/>
        <v>1</v>
      </c>
      <c r="E26" s="114">
        <f t="shared" si="1"/>
        <v>9.0909090909090917</v>
      </c>
      <c r="F26" s="121">
        <v>12</v>
      </c>
    </row>
    <row r="27" spans="1:6" s="130" customFormat="1" ht="15" customHeight="1">
      <c r="A27" s="117" t="s">
        <v>74</v>
      </c>
      <c r="B27" s="121"/>
      <c r="C27" s="121"/>
      <c r="D27" s="113">
        <f t="shared" si="0"/>
        <v>0</v>
      </c>
      <c r="E27" s="114">
        <f t="shared" si="1"/>
        <v>0</v>
      </c>
      <c r="F27" s="121"/>
    </row>
    <row r="28" spans="1:6" ht="15" customHeight="1">
      <c r="A28" s="115" t="s">
        <v>75</v>
      </c>
      <c r="B28" s="122">
        <f>SUM(B29:B38)</f>
        <v>1676</v>
      </c>
      <c r="C28" s="122">
        <f>SUM(C29:C38)</f>
        <v>3428</v>
      </c>
      <c r="D28" s="113">
        <f t="shared" si="0"/>
        <v>1752</v>
      </c>
      <c r="E28" s="114">
        <f t="shared" si="1"/>
        <v>104.5346062052506</v>
      </c>
      <c r="F28" s="122">
        <f>SUM(F29:F38)</f>
        <v>3428</v>
      </c>
    </row>
    <row r="29" spans="1:6" ht="15" customHeight="1">
      <c r="A29" s="117" t="s">
        <v>59</v>
      </c>
      <c r="B29" s="123">
        <v>1195</v>
      </c>
      <c r="C29" s="123">
        <v>2216</v>
      </c>
      <c r="D29" s="113">
        <f t="shared" si="0"/>
        <v>1021</v>
      </c>
      <c r="E29" s="114">
        <f t="shared" si="1"/>
        <v>85.439330543933053</v>
      </c>
      <c r="F29" s="123">
        <v>2216</v>
      </c>
    </row>
    <row r="30" spans="1:6" ht="15" customHeight="1">
      <c r="A30" s="117" t="s">
        <v>60</v>
      </c>
      <c r="B30" s="123"/>
      <c r="C30" s="123">
        <v>1</v>
      </c>
      <c r="D30" s="113">
        <f t="shared" si="0"/>
        <v>1</v>
      </c>
      <c r="E30" s="114">
        <f t="shared" si="1"/>
        <v>0</v>
      </c>
      <c r="F30" s="123">
        <v>1</v>
      </c>
    </row>
    <row r="31" spans="1:6" ht="15" customHeight="1">
      <c r="A31" s="117" t="s">
        <v>61</v>
      </c>
      <c r="B31" s="123">
        <v>99</v>
      </c>
      <c r="C31" s="123">
        <v>586</v>
      </c>
      <c r="D31" s="113">
        <f t="shared" si="0"/>
        <v>487</v>
      </c>
      <c r="E31" s="114">
        <f t="shared" si="1"/>
        <v>491.91919191919197</v>
      </c>
      <c r="F31" s="123">
        <v>586</v>
      </c>
    </row>
    <row r="32" spans="1:6" ht="15" customHeight="1">
      <c r="A32" s="117" t="s">
        <v>76</v>
      </c>
      <c r="B32" s="123"/>
      <c r="C32" s="123"/>
      <c r="D32" s="113">
        <f t="shared" si="0"/>
        <v>0</v>
      </c>
      <c r="E32" s="114">
        <f t="shared" si="1"/>
        <v>0</v>
      </c>
      <c r="F32" s="123"/>
    </row>
    <row r="33" spans="1:6" ht="15" customHeight="1">
      <c r="A33" s="117" t="s">
        <v>77</v>
      </c>
      <c r="B33" s="123"/>
      <c r="C33" s="123"/>
      <c r="D33" s="113">
        <f t="shared" si="0"/>
        <v>0</v>
      </c>
      <c r="E33" s="114">
        <f t="shared" si="1"/>
        <v>0</v>
      </c>
      <c r="F33" s="123"/>
    </row>
    <row r="34" spans="1:6" ht="15" customHeight="1">
      <c r="A34" s="117" t="s">
        <v>78</v>
      </c>
      <c r="B34" s="123"/>
      <c r="C34" s="123"/>
      <c r="D34" s="113">
        <f t="shared" si="0"/>
        <v>0</v>
      </c>
      <c r="E34" s="114">
        <f t="shared" si="1"/>
        <v>0</v>
      </c>
      <c r="F34" s="123"/>
    </row>
    <row r="35" spans="1:6" ht="15" customHeight="1">
      <c r="A35" s="117" t="s">
        <v>79</v>
      </c>
      <c r="B35" s="123">
        <v>67</v>
      </c>
      <c r="C35" s="123">
        <v>266</v>
      </c>
      <c r="D35" s="113">
        <f t="shared" si="0"/>
        <v>199</v>
      </c>
      <c r="E35" s="114">
        <f t="shared" si="1"/>
        <v>297.0149253731343</v>
      </c>
      <c r="F35" s="123">
        <v>266</v>
      </c>
    </row>
    <row r="36" spans="1:6" ht="15" customHeight="1">
      <c r="A36" s="117" t="s">
        <v>80</v>
      </c>
      <c r="B36" s="123"/>
      <c r="C36" s="123"/>
      <c r="D36" s="113">
        <f t="shared" si="0"/>
        <v>0</v>
      </c>
      <c r="E36" s="114">
        <f t="shared" si="1"/>
        <v>0</v>
      </c>
      <c r="F36" s="123"/>
    </row>
    <row r="37" spans="1:6" ht="15" customHeight="1">
      <c r="A37" s="117" t="s">
        <v>68</v>
      </c>
      <c r="B37" s="123">
        <v>212</v>
      </c>
      <c r="C37" s="123">
        <v>300</v>
      </c>
      <c r="D37" s="113">
        <f t="shared" si="0"/>
        <v>88</v>
      </c>
      <c r="E37" s="114">
        <f t="shared" si="1"/>
        <v>41.509433962264154</v>
      </c>
      <c r="F37" s="123">
        <v>300</v>
      </c>
    </row>
    <row r="38" spans="1:6" ht="15" customHeight="1">
      <c r="A38" s="117" t="s">
        <v>81</v>
      </c>
      <c r="B38" s="123">
        <v>103</v>
      </c>
      <c r="C38" s="123">
        <v>59</v>
      </c>
      <c r="D38" s="113">
        <f t="shared" si="0"/>
        <v>-44</v>
      </c>
      <c r="E38" s="114">
        <f t="shared" si="1"/>
        <v>-42.718446601941743</v>
      </c>
      <c r="F38" s="123">
        <v>59</v>
      </c>
    </row>
    <row r="39" spans="1:6" ht="15" customHeight="1">
      <c r="A39" s="115" t="s">
        <v>82</v>
      </c>
      <c r="B39" s="122">
        <f>SUM(B40:B50)</f>
        <v>138</v>
      </c>
      <c r="C39" s="122">
        <f>SUM(C40:C50)</f>
        <v>217</v>
      </c>
      <c r="D39" s="113">
        <f t="shared" si="0"/>
        <v>79</v>
      </c>
      <c r="E39" s="114">
        <f t="shared" si="1"/>
        <v>57.246376811594203</v>
      </c>
      <c r="F39" s="122">
        <f>SUM(F40:F50)</f>
        <v>217</v>
      </c>
    </row>
    <row r="40" spans="1:6" ht="15" customHeight="1">
      <c r="A40" s="117" t="s">
        <v>59</v>
      </c>
      <c r="B40" s="123">
        <v>77</v>
      </c>
      <c r="C40" s="123">
        <v>138</v>
      </c>
      <c r="D40" s="113">
        <f t="shared" si="0"/>
        <v>61</v>
      </c>
      <c r="E40" s="114">
        <f t="shared" si="1"/>
        <v>79.220779220779221</v>
      </c>
      <c r="F40" s="123">
        <v>138</v>
      </c>
    </row>
    <row r="41" spans="1:6" ht="15" customHeight="1">
      <c r="A41" s="117" t="s">
        <v>60</v>
      </c>
      <c r="B41" s="123"/>
      <c r="C41" s="123"/>
      <c r="D41" s="113">
        <f t="shared" si="0"/>
        <v>0</v>
      </c>
      <c r="E41" s="114">
        <f t="shared" si="1"/>
        <v>0</v>
      </c>
      <c r="F41" s="123"/>
    </row>
    <row r="42" spans="1:6" ht="15" customHeight="1">
      <c r="A42" s="117" t="s">
        <v>61</v>
      </c>
      <c r="B42" s="123"/>
      <c r="C42" s="123"/>
      <c r="D42" s="113">
        <f t="shared" si="0"/>
        <v>0</v>
      </c>
      <c r="E42" s="114">
        <f t="shared" si="1"/>
        <v>0</v>
      </c>
      <c r="F42" s="123"/>
    </row>
    <row r="43" spans="1:6" ht="15" customHeight="1">
      <c r="A43" s="117" t="s">
        <v>83</v>
      </c>
      <c r="B43" s="123"/>
      <c r="C43" s="123"/>
      <c r="D43" s="113">
        <f t="shared" si="0"/>
        <v>0</v>
      </c>
      <c r="E43" s="114">
        <f t="shared" si="1"/>
        <v>0</v>
      </c>
      <c r="F43" s="123"/>
    </row>
    <row r="44" spans="1:6" ht="15" customHeight="1">
      <c r="A44" s="117" t="s">
        <v>84</v>
      </c>
      <c r="B44" s="123"/>
      <c r="C44" s="123"/>
      <c r="D44" s="113">
        <f t="shared" si="0"/>
        <v>0</v>
      </c>
      <c r="E44" s="114">
        <f t="shared" si="1"/>
        <v>0</v>
      </c>
      <c r="F44" s="123"/>
    </row>
    <row r="45" spans="1:6" ht="15" customHeight="1">
      <c r="A45" s="117" t="s">
        <v>85</v>
      </c>
      <c r="B45" s="123"/>
      <c r="C45" s="123"/>
      <c r="D45" s="113">
        <f t="shared" si="0"/>
        <v>0</v>
      </c>
      <c r="E45" s="114">
        <f t="shared" si="1"/>
        <v>0</v>
      </c>
      <c r="F45" s="123"/>
    </row>
    <row r="46" spans="1:6" ht="15" customHeight="1">
      <c r="A46" s="117" t="s">
        <v>86</v>
      </c>
      <c r="B46" s="123"/>
      <c r="C46" s="123"/>
      <c r="D46" s="113">
        <f t="shared" si="0"/>
        <v>0</v>
      </c>
      <c r="E46" s="114">
        <f t="shared" si="1"/>
        <v>0</v>
      </c>
      <c r="F46" s="123"/>
    </row>
    <row r="47" spans="1:6" ht="15" customHeight="1">
      <c r="A47" s="117" t="s">
        <v>87</v>
      </c>
      <c r="B47" s="123">
        <v>29</v>
      </c>
      <c r="C47" s="123">
        <v>23</v>
      </c>
      <c r="D47" s="113">
        <f t="shared" si="0"/>
        <v>-6</v>
      </c>
      <c r="E47" s="114">
        <f t="shared" si="1"/>
        <v>-20.689655172413794</v>
      </c>
      <c r="F47" s="123">
        <v>23</v>
      </c>
    </row>
    <row r="48" spans="1:6" ht="15" customHeight="1">
      <c r="A48" s="117" t="s">
        <v>88</v>
      </c>
      <c r="B48" s="123"/>
      <c r="C48" s="123"/>
      <c r="D48" s="113">
        <f t="shared" si="0"/>
        <v>0</v>
      </c>
      <c r="E48" s="114">
        <f t="shared" si="1"/>
        <v>0</v>
      </c>
      <c r="F48" s="123"/>
    </row>
    <row r="49" spans="1:6" ht="15" customHeight="1">
      <c r="A49" s="117" t="s">
        <v>68</v>
      </c>
      <c r="B49" s="123">
        <v>32</v>
      </c>
      <c r="C49" s="123">
        <v>56</v>
      </c>
      <c r="D49" s="113">
        <f t="shared" si="0"/>
        <v>24</v>
      </c>
      <c r="E49" s="114">
        <f t="shared" si="1"/>
        <v>75</v>
      </c>
      <c r="F49" s="123">
        <v>56</v>
      </c>
    </row>
    <row r="50" spans="1:6" ht="15" customHeight="1">
      <c r="A50" s="117" t="s">
        <v>89</v>
      </c>
      <c r="B50" s="123"/>
      <c r="C50" s="123"/>
      <c r="D50" s="113">
        <f t="shared" si="0"/>
        <v>0</v>
      </c>
      <c r="E50" s="114">
        <f t="shared" si="1"/>
        <v>0</v>
      </c>
      <c r="F50" s="123"/>
    </row>
    <row r="51" spans="1:6" ht="15" customHeight="1">
      <c r="A51" s="115" t="s">
        <v>90</v>
      </c>
      <c r="B51" s="122">
        <f>SUM(B52:B61)</f>
        <v>47</v>
      </c>
      <c r="C51" s="122">
        <f>SUM(C52:C61)</f>
        <v>49</v>
      </c>
      <c r="D51" s="113">
        <f t="shared" si="0"/>
        <v>2</v>
      </c>
      <c r="E51" s="114">
        <f t="shared" si="1"/>
        <v>4.2553191489361701</v>
      </c>
      <c r="F51" s="122">
        <f>SUM(F52:F61)</f>
        <v>49</v>
      </c>
    </row>
    <row r="52" spans="1:6" ht="15" customHeight="1">
      <c r="A52" s="117" t="s">
        <v>59</v>
      </c>
      <c r="B52" s="123">
        <v>29</v>
      </c>
      <c r="C52" s="123">
        <v>21</v>
      </c>
      <c r="D52" s="113">
        <f t="shared" si="0"/>
        <v>-8</v>
      </c>
      <c r="E52" s="114">
        <f t="shared" si="1"/>
        <v>-27.586206896551722</v>
      </c>
      <c r="F52" s="123">
        <v>21</v>
      </c>
    </row>
    <row r="53" spans="1:6" ht="15" customHeight="1">
      <c r="A53" s="117" t="s">
        <v>60</v>
      </c>
      <c r="B53" s="123"/>
      <c r="C53" s="123"/>
      <c r="D53" s="113">
        <f t="shared" si="0"/>
        <v>0</v>
      </c>
      <c r="E53" s="114">
        <f t="shared" si="1"/>
        <v>0</v>
      </c>
      <c r="F53" s="123"/>
    </row>
    <row r="54" spans="1:6" ht="15" customHeight="1">
      <c r="A54" s="117" t="s">
        <v>61</v>
      </c>
      <c r="B54" s="123"/>
      <c r="C54" s="123"/>
      <c r="D54" s="113">
        <f t="shared" si="0"/>
        <v>0</v>
      </c>
      <c r="E54" s="114">
        <f t="shared" si="1"/>
        <v>0</v>
      </c>
      <c r="F54" s="123"/>
    </row>
    <row r="55" spans="1:6" ht="15" customHeight="1">
      <c r="A55" s="117" t="s">
        <v>91</v>
      </c>
      <c r="B55" s="123"/>
      <c r="C55" s="123"/>
      <c r="D55" s="113">
        <f t="shared" si="0"/>
        <v>0</v>
      </c>
      <c r="E55" s="114">
        <f t="shared" si="1"/>
        <v>0</v>
      </c>
      <c r="F55" s="123"/>
    </row>
    <row r="56" spans="1:6" ht="15" customHeight="1">
      <c r="A56" s="117" t="s">
        <v>92</v>
      </c>
      <c r="B56" s="123"/>
      <c r="C56" s="123"/>
      <c r="D56" s="113">
        <f t="shared" si="0"/>
        <v>0</v>
      </c>
      <c r="E56" s="114">
        <f t="shared" si="1"/>
        <v>0</v>
      </c>
      <c r="F56" s="123"/>
    </row>
    <row r="57" spans="1:6" ht="15" customHeight="1">
      <c r="A57" s="117" t="s">
        <v>93</v>
      </c>
      <c r="B57" s="123"/>
      <c r="C57" s="123"/>
      <c r="D57" s="113">
        <f t="shared" si="0"/>
        <v>0</v>
      </c>
      <c r="E57" s="114">
        <f t="shared" si="1"/>
        <v>0</v>
      </c>
      <c r="F57" s="123"/>
    </row>
    <row r="58" spans="1:6" ht="15" customHeight="1">
      <c r="A58" s="117" t="s">
        <v>94</v>
      </c>
      <c r="B58" s="123"/>
      <c r="C58" s="123">
        <v>6</v>
      </c>
      <c r="D58" s="113">
        <f t="shared" si="0"/>
        <v>6</v>
      </c>
      <c r="E58" s="114">
        <f t="shared" si="1"/>
        <v>0</v>
      </c>
      <c r="F58" s="123">
        <v>6</v>
      </c>
    </row>
    <row r="59" spans="1:6" ht="15" customHeight="1">
      <c r="A59" s="117" t="s">
        <v>95</v>
      </c>
      <c r="B59" s="123"/>
      <c r="C59" s="123"/>
      <c r="D59" s="113">
        <f t="shared" si="0"/>
        <v>0</v>
      </c>
      <c r="E59" s="114">
        <f t="shared" si="1"/>
        <v>0</v>
      </c>
      <c r="F59" s="123"/>
    </row>
    <row r="60" spans="1:6" ht="15" customHeight="1">
      <c r="A60" s="117" t="s">
        <v>68</v>
      </c>
      <c r="B60" s="123">
        <v>18</v>
      </c>
      <c r="C60" s="123">
        <v>22</v>
      </c>
      <c r="D60" s="113">
        <f t="shared" si="0"/>
        <v>4</v>
      </c>
      <c r="E60" s="114">
        <f t="shared" si="1"/>
        <v>22.222222222222221</v>
      </c>
      <c r="F60" s="123">
        <v>22</v>
      </c>
    </row>
    <row r="61" spans="1:6" ht="15" customHeight="1">
      <c r="A61" s="117" t="s">
        <v>96</v>
      </c>
      <c r="B61" s="123"/>
      <c r="C61" s="123"/>
      <c r="D61" s="113">
        <f t="shared" si="0"/>
        <v>0</v>
      </c>
      <c r="E61" s="114">
        <f t="shared" si="1"/>
        <v>0</v>
      </c>
      <c r="F61" s="123"/>
    </row>
    <row r="62" spans="1:6" ht="15" customHeight="1">
      <c r="A62" s="115" t="s">
        <v>97</v>
      </c>
      <c r="B62" s="122">
        <f>SUM(B63:B72)</f>
        <v>577</v>
      </c>
      <c r="C62" s="122">
        <f>SUM(C63:C72)</f>
        <v>783</v>
      </c>
      <c r="D62" s="113">
        <f t="shared" si="0"/>
        <v>206</v>
      </c>
      <c r="E62" s="114">
        <f t="shared" si="1"/>
        <v>35.701906412478337</v>
      </c>
      <c r="F62" s="122">
        <f>SUM(F63:F72)</f>
        <v>783</v>
      </c>
    </row>
    <row r="63" spans="1:6" ht="15" customHeight="1">
      <c r="A63" s="117" t="s">
        <v>59</v>
      </c>
      <c r="B63" s="123">
        <v>264</v>
      </c>
      <c r="C63" s="123">
        <v>57</v>
      </c>
      <c r="D63" s="113">
        <f t="shared" si="0"/>
        <v>-207</v>
      </c>
      <c r="E63" s="114">
        <f t="shared" si="1"/>
        <v>-78.409090909090907</v>
      </c>
      <c r="F63" s="123">
        <v>57</v>
      </c>
    </row>
    <row r="64" spans="1:6" ht="15" customHeight="1">
      <c r="A64" s="117" t="s">
        <v>60</v>
      </c>
      <c r="B64" s="123"/>
      <c r="C64" s="123"/>
      <c r="D64" s="113">
        <f t="shared" si="0"/>
        <v>0</v>
      </c>
      <c r="E64" s="114">
        <f t="shared" si="1"/>
        <v>0</v>
      </c>
      <c r="F64" s="123"/>
    </row>
    <row r="65" spans="1:6" ht="15" customHeight="1">
      <c r="A65" s="117" t="s">
        <v>61</v>
      </c>
      <c r="B65" s="123"/>
      <c r="C65" s="123"/>
      <c r="D65" s="113">
        <f t="shared" si="0"/>
        <v>0</v>
      </c>
      <c r="E65" s="114">
        <f t="shared" si="1"/>
        <v>0</v>
      </c>
      <c r="F65" s="123"/>
    </row>
    <row r="66" spans="1:6" ht="15" customHeight="1">
      <c r="A66" s="117" t="s">
        <v>98</v>
      </c>
      <c r="B66" s="123"/>
      <c r="C66" s="123">
        <v>55</v>
      </c>
      <c r="D66" s="113">
        <f t="shared" si="0"/>
        <v>55</v>
      </c>
      <c r="E66" s="114">
        <f t="shared" si="1"/>
        <v>0</v>
      </c>
      <c r="F66" s="123">
        <v>55</v>
      </c>
    </row>
    <row r="67" spans="1:6" ht="15" customHeight="1">
      <c r="A67" s="117" t="s">
        <v>99</v>
      </c>
      <c r="B67" s="123"/>
      <c r="C67" s="123">
        <v>18</v>
      </c>
      <c r="D67" s="113">
        <f t="shared" si="0"/>
        <v>18</v>
      </c>
      <c r="E67" s="114">
        <f t="shared" si="1"/>
        <v>0</v>
      </c>
      <c r="F67" s="123">
        <v>18</v>
      </c>
    </row>
    <row r="68" spans="1:6" ht="15" customHeight="1">
      <c r="A68" s="117" t="s">
        <v>100</v>
      </c>
      <c r="B68" s="123"/>
      <c r="C68" s="123"/>
      <c r="D68" s="113">
        <f t="shared" si="0"/>
        <v>0</v>
      </c>
      <c r="E68" s="114">
        <f t="shared" si="1"/>
        <v>0</v>
      </c>
      <c r="F68" s="123"/>
    </row>
    <row r="69" spans="1:6" ht="15" customHeight="1">
      <c r="A69" s="117" t="s">
        <v>101</v>
      </c>
      <c r="B69" s="123"/>
      <c r="C69" s="123"/>
      <c r="D69" s="113">
        <f t="shared" ref="D69:D100" si="2">C69-B69</f>
        <v>0</v>
      </c>
      <c r="E69" s="114">
        <f t="shared" ref="E69:E100" si="3">IF(B69=0,,D69/B69*100)</f>
        <v>0</v>
      </c>
      <c r="F69" s="123"/>
    </row>
    <row r="70" spans="1:6" ht="15" customHeight="1">
      <c r="A70" s="117" t="s">
        <v>102</v>
      </c>
      <c r="B70" s="123"/>
      <c r="C70" s="123"/>
      <c r="D70" s="113">
        <f t="shared" si="2"/>
        <v>0</v>
      </c>
      <c r="E70" s="114">
        <f t="shared" si="3"/>
        <v>0</v>
      </c>
      <c r="F70" s="123"/>
    </row>
    <row r="71" spans="1:6" ht="15" customHeight="1">
      <c r="A71" s="117" t="s">
        <v>68</v>
      </c>
      <c r="B71" s="123">
        <v>313</v>
      </c>
      <c r="C71" s="123">
        <v>503</v>
      </c>
      <c r="D71" s="113">
        <f t="shared" si="2"/>
        <v>190</v>
      </c>
      <c r="E71" s="114">
        <f t="shared" si="3"/>
        <v>60.70287539936102</v>
      </c>
      <c r="F71" s="123">
        <v>503</v>
      </c>
    </row>
    <row r="72" spans="1:6" ht="15" customHeight="1">
      <c r="A72" s="117" t="s">
        <v>103</v>
      </c>
      <c r="B72" s="123"/>
      <c r="C72" s="123">
        <v>150</v>
      </c>
      <c r="D72" s="113">
        <f t="shared" si="2"/>
        <v>150</v>
      </c>
      <c r="E72" s="114">
        <f t="shared" si="3"/>
        <v>0</v>
      </c>
      <c r="F72" s="123">
        <v>150</v>
      </c>
    </row>
    <row r="73" spans="1:6" ht="15" customHeight="1">
      <c r="A73" s="115" t="s">
        <v>104</v>
      </c>
      <c r="B73" s="122">
        <f>SUM(B74:B84)</f>
        <v>0</v>
      </c>
      <c r="C73" s="122">
        <f>SUM(C74:C84)</f>
        <v>1000</v>
      </c>
      <c r="D73" s="113">
        <f t="shared" si="2"/>
        <v>1000</v>
      </c>
      <c r="E73" s="114">
        <f t="shared" si="3"/>
        <v>0</v>
      </c>
      <c r="F73" s="122">
        <f>SUM(F74:F84)</f>
        <v>1000</v>
      </c>
    </row>
    <row r="74" spans="1:6" ht="15" customHeight="1">
      <c r="A74" s="117" t="s">
        <v>59</v>
      </c>
      <c r="B74" s="123"/>
      <c r="C74" s="123">
        <v>1000</v>
      </c>
      <c r="D74" s="113">
        <f t="shared" si="2"/>
        <v>1000</v>
      </c>
      <c r="E74" s="114">
        <f t="shared" si="3"/>
        <v>0</v>
      </c>
      <c r="F74" s="123">
        <v>1000</v>
      </c>
    </row>
    <row r="75" spans="1:6" ht="15" customHeight="1">
      <c r="A75" s="117" t="s">
        <v>60</v>
      </c>
      <c r="B75" s="123"/>
      <c r="C75" s="123"/>
      <c r="D75" s="113">
        <f t="shared" si="2"/>
        <v>0</v>
      </c>
      <c r="E75" s="114">
        <f t="shared" si="3"/>
        <v>0</v>
      </c>
      <c r="F75" s="123"/>
    </row>
    <row r="76" spans="1:6" ht="15" customHeight="1">
      <c r="A76" s="117" t="s">
        <v>61</v>
      </c>
      <c r="B76" s="123"/>
      <c r="C76" s="123"/>
      <c r="D76" s="113">
        <f t="shared" si="2"/>
        <v>0</v>
      </c>
      <c r="E76" s="114">
        <f t="shared" si="3"/>
        <v>0</v>
      </c>
      <c r="F76" s="123"/>
    </row>
    <row r="77" spans="1:6" ht="15" customHeight="1">
      <c r="A77" s="117" t="s">
        <v>105</v>
      </c>
      <c r="B77" s="123"/>
      <c r="C77" s="123"/>
      <c r="D77" s="113">
        <f t="shared" si="2"/>
        <v>0</v>
      </c>
      <c r="E77" s="114">
        <f t="shared" si="3"/>
        <v>0</v>
      </c>
      <c r="F77" s="123"/>
    </row>
    <row r="78" spans="1:6" ht="15" customHeight="1">
      <c r="A78" s="117" t="s">
        <v>106</v>
      </c>
      <c r="B78" s="123"/>
      <c r="C78" s="123"/>
      <c r="D78" s="113">
        <f t="shared" si="2"/>
        <v>0</v>
      </c>
      <c r="E78" s="114">
        <f t="shared" si="3"/>
        <v>0</v>
      </c>
      <c r="F78" s="123"/>
    </row>
    <row r="79" spans="1:6" ht="15" customHeight="1">
      <c r="A79" s="117" t="s">
        <v>107</v>
      </c>
      <c r="B79" s="123"/>
      <c r="C79" s="123"/>
      <c r="D79" s="113">
        <f t="shared" si="2"/>
        <v>0</v>
      </c>
      <c r="E79" s="114">
        <f t="shared" si="3"/>
        <v>0</v>
      </c>
      <c r="F79" s="123"/>
    </row>
    <row r="80" spans="1:6" ht="15" customHeight="1">
      <c r="A80" s="117" t="s">
        <v>108</v>
      </c>
      <c r="B80" s="123"/>
      <c r="C80" s="123"/>
      <c r="D80" s="113">
        <f t="shared" si="2"/>
        <v>0</v>
      </c>
      <c r="E80" s="114">
        <f t="shared" si="3"/>
        <v>0</v>
      </c>
      <c r="F80" s="123"/>
    </row>
    <row r="81" spans="1:6" ht="15" customHeight="1">
      <c r="A81" s="117" t="s">
        <v>109</v>
      </c>
      <c r="B81" s="123"/>
      <c r="C81" s="123"/>
      <c r="D81" s="113">
        <f t="shared" si="2"/>
        <v>0</v>
      </c>
      <c r="E81" s="114">
        <f t="shared" si="3"/>
        <v>0</v>
      </c>
      <c r="F81" s="123"/>
    </row>
    <row r="82" spans="1:6" ht="15" customHeight="1">
      <c r="A82" s="117" t="s">
        <v>101</v>
      </c>
      <c r="B82" s="123"/>
      <c r="C82" s="123"/>
      <c r="D82" s="113">
        <f t="shared" si="2"/>
        <v>0</v>
      </c>
      <c r="E82" s="114">
        <f t="shared" si="3"/>
        <v>0</v>
      </c>
      <c r="F82" s="123"/>
    </row>
    <row r="83" spans="1:6" ht="15" customHeight="1">
      <c r="A83" s="117" t="s">
        <v>68</v>
      </c>
      <c r="B83" s="123"/>
      <c r="C83" s="123"/>
      <c r="D83" s="113">
        <f t="shared" si="2"/>
        <v>0</v>
      </c>
      <c r="E83" s="114">
        <f t="shared" si="3"/>
        <v>0</v>
      </c>
      <c r="F83" s="123"/>
    </row>
    <row r="84" spans="1:6" ht="15" customHeight="1">
      <c r="A84" s="117" t="s">
        <v>110</v>
      </c>
      <c r="B84" s="123"/>
      <c r="C84" s="123"/>
      <c r="D84" s="113">
        <f t="shared" si="2"/>
        <v>0</v>
      </c>
      <c r="E84" s="114">
        <f t="shared" si="3"/>
        <v>0</v>
      </c>
      <c r="F84" s="123"/>
    </row>
    <row r="85" spans="1:6" ht="15" customHeight="1">
      <c r="A85" s="115" t="s">
        <v>111</v>
      </c>
      <c r="B85" s="122">
        <f>SUM(B86:B93)</f>
        <v>81</v>
      </c>
      <c r="C85" s="122">
        <f>SUM(C86:C93)</f>
        <v>121</v>
      </c>
      <c r="D85" s="113">
        <f t="shared" si="2"/>
        <v>40</v>
      </c>
      <c r="E85" s="114">
        <f t="shared" si="3"/>
        <v>49.382716049382715</v>
      </c>
      <c r="F85" s="122">
        <f>SUM(F86:F93)</f>
        <v>121</v>
      </c>
    </row>
    <row r="86" spans="1:6" ht="15" customHeight="1">
      <c r="A86" s="117" t="s">
        <v>59</v>
      </c>
      <c r="B86" s="123">
        <v>68</v>
      </c>
      <c r="C86" s="123">
        <v>50</v>
      </c>
      <c r="D86" s="113">
        <f t="shared" si="2"/>
        <v>-18</v>
      </c>
      <c r="E86" s="114">
        <f t="shared" si="3"/>
        <v>-26.47058823529412</v>
      </c>
      <c r="F86" s="123">
        <v>50</v>
      </c>
    </row>
    <row r="87" spans="1:6" ht="15" customHeight="1">
      <c r="A87" s="117" t="s">
        <v>60</v>
      </c>
      <c r="B87" s="123"/>
      <c r="C87" s="123"/>
      <c r="D87" s="113">
        <f t="shared" si="2"/>
        <v>0</v>
      </c>
      <c r="E87" s="114">
        <f t="shared" si="3"/>
        <v>0</v>
      </c>
      <c r="F87" s="123"/>
    </row>
    <row r="88" spans="1:6" ht="15" customHeight="1">
      <c r="A88" s="117" t="s">
        <v>61</v>
      </c>
      <c r="B88" s="123"/>
      <c r="C88" s="123"/>
      <c r="D88" s="113">
        <f t="shared" si="2"/>
        <v>0</v>
      </c>
      <c r="E88" s="114">
        <f t="shared" si="3"/>
        <v>0</v>
      </c>
      <c r="F88" s="123"/>
    </row>
    <row r="89" spans="1:6" ht="15" customHeight="1">
      <c r="A89" s="117" t="s">
        <v>112</v>
      </c>
      <c r="B89" s="123"/>
      <c r="C89" s="123">
        <v>58</v>
      </c>
      <c r="D89" s="113">
        <f t="shared" si="2"/>
        <v>58</v>
      </c>
      <c r="E89" s="114">
        <f t="shared" si="3"/>
        <v>0</v>
      </c>
      <c r="F89" s="123">
        <v>58</v>
      </c>
    </row>
    <row r="90" spans="1:6" ht="15" customHeight="1">
      <c r="A90" s="117" t="s">
        <v>113</v>
      </c>
      <c r="B90" s="123"/>
      <c r="C90" s="123"/>
      <c r="D90" s="113">
        <f t="shared" si="2"/>
        <v>0</v>
      </c>
      <c r="E90" s="114">
        <f t="shared" si="3"/>
        <v>0</v>
      </c>
      <c r="F90" s="123"/>
    </row>
    <row r="91" spans="1:6" ht="15" customHeight="1">
      <c r="A91" s="117" t="s">
        <v>101</v>
      </c>
      <c r="B91" s="123"/>
      <c r="C91" s="123"/>
      <c r="D91" s="113">
        <f t="shared" si="2"/>
        <v>0</v>
      </c>
      <c r="E91" s="114">
        <f t="shared" si="3"/>
        <v>0</v>
      </c>
      <c r="F91" s="123"/>
    </row>
    <row r="92" spans="1:6" ht="15" customHeight="1">
      <c r="A92" s="117" t="s">
        <v>68</v>
      </c>
      <c r="B92" s="123">
        <v>13</v>
      </c>
      <c r="C92" s="123">
        <v>13</v>
      </c>
      <c r="D92" s="113">
        <f t="shared" si="2"/>
        <v>0</v>
      </c>
      <c r="E92" s="114">
        <f t="shared" si="3"/>
        <v>0</v>
      </c>
      <c r="F92" s="123">
        <v>13</v>
      </c>
    </row>
    <row r="93" spans="1:6" ht="15" customHeight="1">
      <c r="A93" s="117" t="s">
        <v>114</v>
      </c>
      <c r="B93" s="123"/>
      <c r="C93" s="123"/>
      <c r="D93" s="113">
        <f t="shared" si="2"/>
        <v>0</v>
      </c>
      <c r="E93" s="114">
        <f t="shared" si="3"/>
        <v>0</v>
      </c>
      <c r="F93" s="123"/>
    </row>
    <row r="94" spans="1:6" ht="15" customHeight="1">
      <c r="A94" s="115" t="s">
        <v>115</v>
      </c>
      <c r="B94" s="122">
        <f>SUM(B95:B106)</f>
        <v>0</v>
      </c>
      <c r="C94" s="122">
        <f>SUM(C95:C106)</f>
        <v>0</v>
      </c>
      <c r="D94" s="113">
        <f t="shared" si="2"/>
        <v>0</v>
      </c>
      <c r="E94" s="114">
        <f t="shared" si="3"/>
        <v>0</v>
      </c>
      <c r="F94" s="122">
        <f>SUM(F95:F106)</f>
        <v>0</v>
      </c>
    </row>
    <row r="95" spans="1:6" ht="15" customHeight="1">
      <c r="A95" s="117" t="s">
        <v>59</v>
      </c>
      <c r="B95" s="123"/>
      <c r="C95" s="123"/>
      <c r="D95" s="113">
        <f t="shared" si="2"/>
        <v>0</v>
      </c>
      <c r="E95" s="114">
        <f t="shared" si="3"/>
        <v>0</v>
      </c>
      <c r="F95" s="123"/>
    </row>
    <row r="96" spans="1:6" ht="15" customHeight="1">
      <c r="A96" s="117" t="s">
        <v>60</v>
      </c>
      <c r="B96" s="123"/>
      <c r="C96" s="123"/>
      <c r="D96" s="113">
        <f t="shared" si="2"/>
        <v>0</v>
      </c>
      <c r="E96" s="114">
        <f t="shared" si="3"/>
        <v>0</v>
      </c>
      <c r="F96" s="123"/>
    </row>
    <row r="97" spans="1:6" ht="15" customHeight="1">
      <c r="A97" s="117" t="s">
        <v>61</v>
      </c>
      <c r="B97" s="123"/>
      <c r="C97" s="123"/>
      <c r="D97" s="113">
        <f t="shared" si="2"/>
        <v>0</v>
      </c>
      <c r="E97" s="114">
        <f t="shared" si="3"/>
        <v>0</v>
      </c>
      <c r="F97" s="123"/>
    </row>
    <row r="98" spans="1:6" ht="15" customHeight="1">
      <c r="A98" s="117" t="s">
        <v>116</v>
      </c>
      <c r="B98" s="123"/>
      <c r="C98" s="123"/>
      <c r="D98" s="113">
        <f t="shared" si="2"/>
        <v>0</v>
      </c>
      <c r="E98" s="114">
        <f t="shared" si="3"/>
        <v>0</v>
      </c>
      <c r="F98" s="123"/>
    </row>
    <row r="99" spans="1:6" ht="15" customHeight="1">
      <c r="A99" s="117" t="s">
        <v>117</v>
      </c>
      <c r="B99" s="123"/>
      <c r="C99" s="123"/>
      <c r="D99" s="113">
        <f t="shared" si="2"/>
        <v>0</v>
      </c>
      <c r="E99" s="114">
        <f t="shared" si="3"/>
        <v>0</v>
      </c>
      <c r="F99" s="123"/>
    </row>
    <row r="100" spans="1:6" ht="15" customHeight="1">
      <c r="A100" s="117" t="s">
        <v>101</v>
      </c>
      <c r="B100" s="123"/>
      <c r="C100" s="123"/>
      <c r="D100" s="113">
        <f t="shared" si="2"/>
        <v>0</v>
      </c>
      <c r="E100" s="114">
        <f t="shared" si="3"/>
        <v>0</v>
      </c>
      <c r="F100" s="123"/>
    </row>
    <row r="101" spans="1:6" ht="15" customHeight="1">
      <c r="A101" s="117" t="s">
        <v>118</v>
      </c>
      <c r="B101" s="123"/>
      <c r="C101" s="123"/>
      <c r="D101" s="113"/>
      <c r="E101" s="114"/>
      <c r="F101" s="123"/>
    </row>
    <row r="102" spans="1:6" ht="15" customHeight="1">
      <c r="A102" s="117" t="s">
        <v>119</v>
      </c>
      <c r="B102" s="123"/>
      <c r="C102" s="123"/>
      <c r="D102" s="113"/>
      <c r="E102" s="114"/>
      <c r="F102" s="123"/>
    </row>
    <row r="103" spans="1:6" ht="15" customHeight="1">
      <c r="A103" s="117" t="s">
        <v>120</v>
      </c>
      <c r="B103" s="123"/>
      <c r="C103" s="123"/>
      <c r="D103" s="113"/>
      <c r="E103" s="114"/>
      <c r="F103" s="123"/>
    </row>
    <row r="104" spans="1:6" ht="15" customHeight="1">
      <c r="A104" s="117" t="s">
        <v>121</v>
      </c>
      <c r="B104" s="123"/>
      <c r="C104" s="123"/>
      <c r="D104" s="113"/>
      <c r="E104" s="114"/>
      <c r="F104" s="123"/>
    </row>
    <row r="105" spans="1:6" ht="15" customHeight="1">
      <c r="A105" s="117" t="s">
        <v>68</v>
      </c>
      <c r="B105" s="123"/>
      <c r="C105" s="123"/>
      <c r="D105" s="113">
        <f t="shared" ref="D105:D112" si="4">C105-B105</f>
        <v>0</v>
      </c>
      <c r="E105" s="114">
        <f t="shared" ref="E105:E112" si="5">IF(B105=0,,D105/B105*100)</f>
        <v>0</v>
      </c>
      <c r="F105" s="123"/>
    </row>
    <row r="106" spans="1:6" ht="15" customHeight="1">
      <c r="A106" s="117" t="s">
        <v>122</v>
      </c>
      <c r="B106" s="123"/>
      <c r="C106" s="123"/>
      <c r="D106" s="113">
        <f t="shared" si="4"/>
        <v>0</v>
      </c>
      <c r="E106" s="114">
        <f t="shared" si="5"/>
        <v>0</v>
      </c>
      <c r="F106" s="123"/>
    </row>
    <row r="107" spans="1:6" ht="15" customHeight="1">
      <c r="A107" s="115" t="s">
        <v>123</v>
      </c>
      <c r="B107" s="122">
        <f>SUM(B108:B116)</f>
        <v>31</v>
      </c>
      <c r="C107" s="122">
        <f>SUM(C108:C116)</f>
        <v>55</v>
      </c>
      <c r="D107" s="113">
        <f t="shared" si="4"/>
        <v>24</v>
      </c>
      <c r="E107" s="114">
        <f t="shared" si="5"/>
        <v>77.41935483870968</v>
      </c>
      <c r="F107" s="122">
        <f>SUM(F108:F116)</f>
        <v>55</v>
      </c>
    </row>
    <row r="108" spans="1:6" ht="15" customHeight="1">
      <c r="A108" s="117" t="s">
        <v>59</v>
      </c>
      <c r="B108" s="123">
        <v>21</v>
      </c>
      <c r="C108" s="123">
        <v>5</v>
      </c>
      <c r="D108" s="113">
        <f t="shared" si="4"/>
        <v>-16</v>
      </c>
      <c r="E108" s="114">
        <f t="shared" si="5"/>
        <v>-76.19047619047619</v>
      </c>
      <c r="F108" s="123">
        <v>5</v>
      </c>
    </row>
    <row r="109" spans="1:6" ht="15" customHeight="1">
      <c r="A109" s="117" t="s">
        <v>60</v>
      </c>
      <c r="B109" s="123"/>
      <c r="C109" s="123"/>
      <c r="D109" s="113">
        <f t="shared" si="4"/>
        <v>0</v>
      </c>
      <c r="E109" s="114">
        <f t="shared" si="5"/>
        <v>0</v>
      </c>
      <c r="F109" s="123"/>
    </row>
    <row r="110" spans="1:6" ht="15" customHeight="1">
      <c r="A110" s="117" t="s">
        <v>61</v>
      </c>
      <c r="B110" s="123"/>
      <c r="C110" s="123"/>
      <c r="D110" s="113">
        <f t="shared" si="4"/>
        <v>0</v>
      </c>
      <c r="E110" s="114">
        <f t="shared" si="5"/>
        <v>0</v>
      </c>
      <c r="F110" s="123"/>
    </row>
    <row r="111" spans="1:6" ht="15" customHeight="1">
      <c r="A111" s="117" t="s">
        <v>124</v>
      </c>
      <c r="B111" s="123"/>
      <c r="C111" s="123"/>
      <c r="D111" s="113">
        <f t="shared" si="4"/>
        <v>0</v>
      </c>
      <c r="E111" s="114">
        <f t="shared" si="5"/>
        <v>0</v>
      </c>
      <c r="F111" s="123"/>
    </row>
    <row r="112" spans="1:6" ht="15" customHeight="1">
      <c r="A112" s="117" t="s">
        <v>125</v>
      </c>
      <c r="B112" s="123"/>
      <c r="C112" s="123"/>
      <c r="D112" s="113">
        <f t="shared" si="4"/>
        <v>0</v>
      </c>
      <c r="E112" s="114">
        <f t="shared" si="5"/>
        <v>0</v>
      </c>
      <c r="F112" s="123"/>
    </row>
    <row r="113" spans="1:6" ht="15" customHeight="1">
      <c r="A113" s="117" t="s">
        <v>126</v>
      </c>
      <c r="B113" s="123"/>
      <c r="C113" s="123"/>
      <c r="D113" s="113"/>
      <c r="E113" s="114"/>
      <c r="F113" s="123"/>
    </row>
    <row r="114" spans="1:6" ht="15" customHeight="1">
      <c r="A114" s="117" t="s">
        <v>127</v>
      </c>
      <c r="B114" s="123"/>
      <c r="C114" s="123">
        <v>15</v>
      </c>
      <c r="D114" s="113">
        <f t="shared" ref="D114:D146" si="6">C114-B114</f>
        <v>15</v>
      </c>
      <c r="E114" s="114">
        <f t="shared" ref="E114:E146" si="7">IF(B114=0,,D114/B114*100)</f>
        <v>0</v>
      </c>
      <c r="F114" s="123">
        <v>15</v>
      </c>
    </row>
    <row r="115" spans="1:6" ht="15" customHeight="1">
      <c r="A115" s="117" t="s">
        <v>68</v>
      </c>
      <c r="B115" s="123">
        <v>10</v>
      </c>
      <c r="C115" s="123">
        <v>32</v>
      </c>
      <c r="D115" s="113">
        <f t="shared" si="6"/>
        <v>22</v>
      </c>
      <c r="E115" s="114">
        <f t="shared" si="7"/>
        <v>220.00000000000003</v>
      </c>
      <c r="F115" s="123">
        <v>32</v>
      </c>
    </row>
    <row r="116" spans="1:6" ht="15" customHeight="1">
      <c r="A116" s="117" t="s">
        <v>128</v>
      </c>
      <c r="B116" s="123"/>
      <c r="C116" s="123">
        <v>3</v>
      </c>
      <c r="D116" s="113">
        <f t="shared" si="6"/>
        <v>3</v>
      </c>
      <c r="E116" s="114">
        <f t="shared" si="7"/>
        <v>0</v>
      </c>
      <c r="F116" s="123">
        <v>3</v>
      </c>
    </row>
    <row r="117" spans="1:6" ht="15" customHeight="1">
      <c r="A117" s="115" t="s">
        <v>129</v>
      </c>
      <c r="B117" s="122">
        <f>SUM(B118:B125)</f>
        <v>151</v>
      </c>
      <c r="C117" s="122">
        <f>SUM(C118:C125)</f>
        <v>288</v>
      </c>
      <c r="D117" s="113">
        <f t="shared" si="6"/>
        <v>137</v>
      </c>
      <c r="E117" s="114">
        <f t="shared" si="7"/>
        <v>90.728476821192046</v>
      </c>
      <c r="F117" s="122">
        <f>SUM(F118:F125)</f>
        <v>288</v>
      </c>
    </row>
    <row r="118" spans="1:6" ht="15" customHeight="1">
      <c r="A118" s="117" t="s">
        <v>59</v>
      </c>
      <c r="B118" s="123">
        <v>135</v>
      </c>
      <c r="C118" s="123">
        <v>271</v>
      </c>
      <c r="D118" s="113">
        <f t="shared" si="6"/>
        <v>136</v>
      </c>
      <c r="E118" s="114">
        <f t="shared" si="7"/>
        <v>100.74074074074073</v>
      </c>
      <c r="F118" s="123">
        <v>271</v>
      </c>
    </row>
    <row r="119" spans="1:6" ht="15" customHeight="1">
      <c r="A119" s="117" t="s">
        <v>60</v>
      </c>
      <c r="B119" s="123"/>
      <c r="C119" s="123"/>
      <c r="D119" s="113">
        <f t="shared" si="6"/>
        <v>0</v>
      </c>
      <c r="E119" s="114">
        <f t="shared" si="7"/>
        <v>0</v>
      </c>
      <c r="F119" s="123"/>
    </row>
    <row r="120" spans="1:6" ht="15" customHeight="1">
      <c r="A120" s="117" t="s">
        <v>61</v>
      </c>
      <c r="B120" s="123"/>
      <c r="C120" s="123"/>
      <c r="D120" s="113">
        <f t="shared" si="6"/>
        <v>0</v>
      </c>
      <c r="E120" s="114">
        <f t="shared" si="7"/>
        <v>0</v>
      </c>
      <c r="F120" s="123"/>
    </row>
    <row r="121" spans="1:6" ht="15" customHeight="1">
      <c r="A121" s="117" t="s">
        <v>130</v>
      </c>
      <c r="B121" s="123"/>
      <c r="C121" s="123"/>
      <c r="D121" s="113">
        <f t="shared" si="6"/>
        <v>0</v>
      </c>
      <c r="E121" s="114">
        <f t="shared" si="7"/>
        <v>0</v>
      </c>
      <c r="F121" s="123"/>
    </row>
    <row r="122" spans="1:6" ht="15" customHeight="1">
      <c r="A122" s="117" t="s">
        <v>131</v>
      </c>
      <c r="B122" s="123"/>
      <c r="C122" s="123"/>
      <c r="D122" s="113">
        <f t="shared" si="6"/>
        <v>0</v>
      </c>
      <c r="E122" s="114">
        <f t="shared" si="7"/>
        <v>0</v>
      </c>
      <c r="F122" s="123"/>
    </row>
    <row r="123" spans="1:6" ht="15" customHeight="1">
      <c r="A123" s="117" t="s">
        <v>132</v>
      </c>
      <c r="B123" s="123"/>
      <c r="C123" s="123"/>
      <c r="D123" s="113">
        <f t="shared" si="6"/>
        <v>0</v>
      </c>
      <c r="E123" s="114">
        <f t="shared" si="7"/>
        <v>0</v>
      </c>
      <c r="F123" s="123"/>
    </row>
    <row r="124" spans="1:6" ht="15" customHeight="1">
      <c r="A124" s="117" t="s">
        <v>68</v>
      </c>
      <c r="B124" s="123">
        <v>16</v>
      </c>
      <c r="C124" s="123">
        <v>17</v>
      </c>
      <c r="D124" s="113">
        <f t="shared" si="6"/>
        <v>1</v>
      </c>
      <c r="E124" s="114">
        <f t="shared" si="7"/>
        <v>6.25</v>
      </c>
      <c r="F124" s="123">
        <v>17</v>
      </c>
    </row>
    <row r="125" spans="1:6" ht="15" customHeight="1">
      <c r="A125" s="117" t="s">
        <v>133</v>
      </c>
      <c r="B125" s="123"/>
      <c r="C125" s="123"/>
      <c r="D125" s="113">
        <f t="shared" si="6"/>
        <v>0</v>
      </c>
      <c r="E125" s="114">
        <f t="shared" si="7"/>
        <v>0</v>
      </c>
      <c r="F125" s="123"/>
    </row>
    <row r="126" spans="1:6" ht="15" customHeight="1">
      <c r="A126" s="115" t="s">
        <v>134</v>
      </c>
      <c r="B126" s="122">
        <f>SUM(B127:B136)</f>
        <v>39</v>
      </c>
      <c r="C126" s="122">
        <f>SUM(C127:C136)</f>
        <v>112</v>
      </c>
      <c r="D126" s="113">
        <f t="shared" si="6"/>
        <v>73</v>
      </c>
      <c r="E126" s="114">
        <f t="shared" si="7"/>
        <v>187.17948717948718</v>
      </c>
      <c r="F126" s="122">
        <f>SUM(F127:F136)</f>
        <v>112</v>
      </c>
    </row>
    <row r="127" spans="1:6" ht="15" customHeight="1">
      <c r="A127" s="117" t="s">
        <v>59</v>
      </c>
      <c r="B127" s="123"/>
      <c r="C127" s="123"/>
      <c r="D127" s="113">
        <f t="shared" si="6"/>
        <v>0</v>
      </c>
      <c r="E127" s="114">
        <f t="shared" si="7"/>
        <v>0</v>
      </c>
      <c r="F127" s="123"/>
    </row>
    <row r="128" spans="1:6" ht="15" customHeight="1">
      <c r="A128" s="117" t="s">
        <v>60</v>
      </c>
      <c r="B128" s="123"/>
      <c r="C128" s="123"/>
      <c r="D128" s="113">
        <f t="shared" si="6"/>
        <v>0</v>
      </c>
      <c r="E128" s="114">
        <f t="shared" si="7"/>
        <v>0</v>
      </c>
      <c r="F128" s="123"/>
    </row>
    <row r="129" spans="1:6" ht="15" customHeight="1">
      <c r="A129" s="117" t="s">
        <v>61</v>
      </c>
      <c r="B129" s="123"/>
      <c r="C129" s="123"/>
      <c r="D129" s="113">
        <f t="shared" si="6"/>
        <v>0</v>
      </c>
      <c r="E129" s="114">
        <f t="shared" si="7"/>
        <v>0</v>
      </c>
      <c r="F129" s="123"/>
    </row>
    <row r="130" spans="1:6" ht="15" customHeight="1">
      <c r="A130" s="117" t="s">
        <v>135</v>
      </c>
      <c r="B130" s="123"/>
      <c r="C130" s="123"/>
      <c r="D130" s="113">
        <f t="shared" si="6"/>
        <v>0</v>
      </c>
      <c r="E130" s="114">
        <f t="shared" si="7"/>
        <v>0</v>
      </c>
      <c r="F130" s="123"/>
    </row>
    <row r="131" spans="1:6" ht="15" customHeight="1">
      <c r="A131" s="117" t="s">
        <v>136</v>
      </c>
      <c r="B131" s="123"/>
      <c r="C131" s="123"/>
      <c r="D131" s="113">
        <f t="shared" si="6"/>
        <v>0</v>
      </c>
      <c r="E131" s="114">
        <f t="shared" si="7"/>
        <v>0</v>
      </c>
      <c r="F131" s="123"/>
    </row>
    <row r="132" spans="1:6" ht="15" customHeight="1">
      <c r="A132" s="117" t="s">
        <v>137</v>
      </c>
      <c r="B132" s="123"/>
      <c r="C132" s="123"/>
      <c r="D132" s="113">
        <f t="shared" si="6"/>
        <v>0</v>
      </c>
      <c r="E132" s="114">
        <f t="shared" si="7"/>
        <v>0</v>
      </c>
      <c r="F132" s="123"/>
    </row>
    <row r="133" spans="1:6" ht="15" customHeight="1">
      <c r="A133" s="117" t="s">
        <v>138</v>
      </c>
      <c r="B133" s="123"/>
      <c r="C133" s="123"/>
      <c r="D133" s="113">
        <f t="shared" si="6"/>
        <v>0</v>
      </c>
      <c r="E133" s="114">
        <f t="shared" si="7"/>
        <v>0</v>
      </c>
      <c r="F133" s="123"/>
    </row>
    <row r="134" spans="1:6" ht="15" customHeight="1">
      <c r="A134" s="117" t="s">
        <v>139</v>
      </c>
      <c r="B134" s="123">
        <v>39</v>
      </c>
      <c r="C134" s="123">
        <v>112</v>
      </c>
      <c r="D134" s="113">
        <f t="shared" si="6"/>
        <v>73</v>
      </c>
      <c r="E134" s="114">
        <f t="shared" si="7"/>
        <v>187.17948717948718</v>
      </c>
      <c r="F134" s="123">
        <v>112</v>
      </c>
    </row>
    <row r="135" spans="1:6" ht="15" customHeight="1">
      <c r="A135" s="117" t="s">
        <v>68</v>
      </c>
      <c r="B135" s="123"/>
      <c r="C135" s="123"/>
      <c r="D135" s="113">
        <f t="shared" si="6"/>
        <v>0</v>
      </c>
      <c r="E135" s="114">
        <f t="shared" si="7"/>
        <v>0</v>
      </c>
      <c r="F135" s="123"/>
    </row>
    <row r="136" spans="1:6" ht="15" customHeight="1">
      <c r="A136" s="117" t="s">
        <v>140</v>
      </c>
      <c r="B136" s="123"/>
      <c r="C136" s="123"/>
      <c r="D136" s="113">
        <f t="shared" si="6"/>
        <v>0</v>
      </c>
      <c r="E136" s="114">
        <f t="shared" si="7"/>
        <v>0</v>
      </c>
      <c r="F136" s="123"/>
    </row>
    <row r="137" spans="1:6" ht="15" customHeight="1">
      <c r="A137" s="115" t="s">
        <v>141</v>
      </c>
      <c r="B137" s="122">
        <f>SUM(B138:B150)</f>
        <v>0</v>
      </c>
      <c r="C137" s="122">
        <f>SUM(C138:C150)</f>
        <v>0</v>
      </c>
      <c r="D137" s="113">
        <f t="shared" si="6"/>
        <v>0</v>
      </c>
      <c r="E137" s="114">
        <f t="shared" si="7"/>
        <v>0</v>
      </c>
      <c r="F137" s="122">
        <f>SUM(F138:F150)</f>
        <v>0</v>
      </c>
    </row>
    <row r="138" spans="1:6" ht="15" customHeight="1">
      <c r="A138" s="117" t="s">
        <v>59</v>
      </c>
      <c r="B138" s="123"/>
      <c r="C138" s="123"/>
      <c r="D138" s="113">
        <f t="shared" si="6"/>
        <v>0</v>
      </c>
      <c r="E138" s="114">
        <f t="shared" si="7"/>
        <v>0</v>
      </c>
      <c r="F138" s="123"/>
    </row>
    <row r="139" spans="1:6" ht="15" customHeight="1">
      <c r="A139" s="117" t="s">
        <v>60</v>
      </c>
      <c r="B139" s="123"/>
      <c r="C139" s="123"/>
      <c r="D139" s="113">
        <f t="shared" si="6"/>
        <v>0</v>
      </c>
      <c r="E139" s="114">
        <f t="shared" si="7"/>
        <v>0</v>
      </c>
      <c r="F139" s="123"/>
    </row>
    <row r="140" spans="1:6" ht="15" customHeight="1">
      <c r="A140" s="117" t="s">
        <v>61</v>
      </c>
      <c r="B140" s="123"/>
      <c r="C140" s="123"/>
      <c r="D140" s="113">
        <f t="shared" si="6"/>
        <v>0</v>
      </c>
      <c r="E140" s="114">
        <f t="shared" si="7"/>
        <v>0</v>
      </c>
      <c r="F140" s="123"/>
    </row>
    <row r="141" spans="1:6" ht="15" customHeight="1">
      <c r="A141" s="117" t="s">
        <v>142</v>
      </c>
      <c r="B141" s="123"/>
      <c r="C141" s="123"/>
      <c r="D141" s="113">
        <f t="shared" si="6"/>
        <v>0</v>
      </c>
      <c r="E141" s="114">
        <f t="shared" si="7"/>
        <v>0</v>
      </c>
      <c r="F141" s="123"/>
    </row>
    <row r="142" spans="1:6" ht="15" customHeight="1">
      <c r="A142" s="117" t="s">
        <v>143</v>
      </c>
      <c r="B142" s="123"/>
      <c r="C142" s="123"/>
      <c r="D142" s="113">
        <f t="shared" si="6"/>
        <v>0</v>
      </c>
      <c r="E142" s="114">
        <f t="shared" si="7"/>
        <v>0</v>
      </c>
      <c r="F142" s="123"/>
    </row>
    <row r="143" spans="1:6" ht="15" customHeight="1">
      <c r="A143" s="117" t="s">
        <v>144</v>
      </c>
      <c r="B143" s="123"/>
      <c r="C143" s="123"/>
      <c r="D143" s="113">
        <f t="shared" si="6"/>
        <v>0</v>
      </c>
      <c r="E143" s="114">
        <f t="shared" si="7"/>
        <v>0</v>
      </c>
      <c r="F143" s="123"/>
    </row>
    <row r="144" spans="1:6" ht="15" customHeight="1">
      <c r="A144" s="117" t="s">
        <v>145</v>
      </c>
      <c r="B144" s="123"/>
      <c r="C144" s="123"/>
      <c r="D144" s="113">
        <f t="shared" si="6"/>
        <v>0</v>
      </c>
      <c r="E144" s="114">
        <f t="shared" si="7"/>
        <v>0</v>
      </c>
      <c r="F144" s="123"/>
    </row>
    <row r="145" spans="1:6" ht="15" customHeight="1">
      <c r="A145" s="117" t="s">
        <v>146</v>
      </c>
      <c r="B145" s="123"/>
      <c r="C145" s="123"/>
      <c r="D145" s="113">
        <f t="shared" si="6"/>
        <v>0</v>
      </c>
      <c r="E145" s="114">
        <f t="shared" si="7"/>
        <v>0</v>
      </c>
      <c r="F145" s="123"/>
    </row>
    <row r="146" spans="1:6" ht="15" customHeight="1">
      <c r="A146" s="117" t="s">
        <v>147</v>
      </c>
      <c r="B146" s="123"/>
      <c r="C146" s="123"/>
      <c r="D146" s="113">
        <f t="shared" si="6"/>
        <v>0</v>
      </c>
      <c r="E146" s="114">
        <f t="shared" si="7"/>
        <v>0</v>
      </c>
      <c r="F146" s="123"/>
    </row>
    <row r="147" spans="1:6" ht="15" customHeight="1">
      <c r="A147" s="117" t="s">
        <v>148</v>
      </c>
      <c r="B147" s="123"/>
      <c r="C147" s="123"/>
      <c r="D147" s="113"/>
      <c r="E147" s="114"/>
      <c r="F147" s="123"/>
    </row>
    <row r="148" spans="1:6" ht="15" customHeight="1">
      <c r="A148" s="117" t="s">
        <v>149</v>
      </c>
      <c r="B148" s="123"/>
      <c r="C148" s="123"/>
      <c r="D148" s="113"/>
      <c r="E148" s="114"/>
      <c r="F148" s="123"/>
    </row>
    <row r="149" spans="1:6" ht="15" customHeight="1">
      <c r="A149" s="117" t="s">
        <v>68</v>
      </c>
      <c r="B149" s="123"/>
      <c r="C149" s="123"/>
      <c r="D149" s="113">
        <f t="shared" ref="D149:D196" si="8">C149-B149</f>
        <v>0</v>
      </c>
      <c r="E149" s="114">
        <f t="shared" ref="E149:E196" si="9">IF(B149=0,,D149/B149*100)</f>
        <v>0</v>
      </c>
      <c r="F149" s="123"/>
    </row>
    <row r="150" spans="1:6" ht="15" customHeight="1">
      <c r="A150" s="117" t="s">
        <v>150</v>
      </c>
      <c r="B150" s="123"/>
      <c r="C150" s="123"/>
      <c r="D150" s="113">
        <f t="shared" si="8"/>
        <v>0</v>
      </c>
      <c r="E150" s="114">
        <f t="shared" si="9"/>
        <v>0</v>
      </c>
      <c r="F150" s="123"/>
    </row>
    <row r="151" spans="1:6" ht="15" customHeight="1">
      <c r="A151" s="115" t="s">
        <v>151</v>
      </c>
      <c r="B151" s="122">
        <f>SUM(B152:B157)</f>
        <v>8</v>
      </c>
      <c r="C151" s="122">
        <f>SUM(C152:C157)</f>
        <v>0</v>
      </c>
      <c r="D151" s="113">
        <f t="shared" si="8"/>
        <v>-8</v>
      </c>
      <c r="E151" s="114">
        <f t="shared" si="9"/>
        <v>-100</v>
      </c>
      <c r="F151" s="122">
        <f>SUM(F152:F157)</f>
        <v>0</v>
      </c>
    </row>
    <row r="152" spans="1:6" ht="15" customHeight="1">
      <c r="A152" s="117" t="s">
        <v>59</v>
      </c>
      <c r="B152" s="123">
        <v>8</v>
      </c>
      <c r="C152" s="123"/>
      <c r="D152" s="113">
        <f t="shared" si="8"/>
        <v>-8</v>
      </c>
      <c r="E152" s="114">
        <f t="shared" si="9"/>
        <v>-100</v>
      </c>
      <c r="F152" s="123"/>
    </row>
    <row r="153" spans="1:6" ht="15" customHeight="1">
      <c r="A153" s="117" t="s">
        <v>60</v>
      </c>
      <c r="B153" s="123"/>
      <c r="C153" s="123"/>
      <c r="D153" s="113">
        <f t="shared" si="8"/>
        <v>0</v>
      </c>
      <c r="E153" s="114">
        <f t="shared" si="9"/>
        <v>0</v>
      </c>
      <c r="F153" s="123"/>
    </row>
    <row r="154" spans="1:6" ht="15" customHeight="1">
      <c r="A154" s="117" t="s">
        <v>61</v>
      </c>
      <c r="B154" s="123"/>
      <c r="C154" s="123"/>
      <c r="D154" s="113">
        <f t="shared" si="8"/>
        <v>0</v>
      </c>
      <c r="E154" s="114">
        <f t="shared" si="9"/>
        <v>0</v>
      </c>
      <c r="F154" s="123"/>
    </row>
    <row r="155" spans="1:6" ht="15" customHeight="1">
      <c r="A155" s="117" t="s">
        <v>152</v>
      </c>
      <c r="B155" s="123"/>
      <c r="C155" s="123"/>
      <c r="D155" s="113">
        <f t="shared" si="8"/>
        <v>0</v>
      </c>
      <c r="E155" s="114">
        <f t="shared" si="9"/>
        <v>0</v>
      </c>
      <c r="F155" s="123"/>
    </row>
    <row r="156" spans="1:6" ht="15" customHeight="1">
      <c r="A156" s="117" t="s">
        <v>68</v>
      </c>
      <c r="B156" s="123"/>
      <c r="C156" s="123"/>
      <c r="D156" s="113">
        <f t="shared" si="8"/>
        <v>0</v>
      </c>
      <c r="E156" s="114">
        <f t="shared" si="9"/>
        <v>0</v>
      </c>
      <c r="F156" s="123"/>
    </row>
    <row r="157" spans="1:6" ht="15" customHeight="1">
      <c r="A157" s="117" t="s">
        <v>153</v>
      </c>
      <c r="B157" s="123"/>
      <c r="C157" s="123"/>
      <c r="D157" s="113">
        <f t="shared" si="8"/>
        <v>0</v>
      </c>
      <c r="E157" s="114">
        <f t="shared" si="9"/>
        <v>0</v>
      </c>
      <c r="F157" s="123"/>
    </row>
    <row r="158" spans="1:6" ht="15" customHeight="1">
      <c r="A158" s="115" t="s">
        <v>154</v>
      </c>
      <c r="B158" s="122">
        <f>SUM(B159:B165)</f>
        <v>0</v>
      </c>
      <c r="C158" s="122">
        <f>SUM(C159:C165)</f>
        <v>0</v>
      </c>
      <c r="D158" s="113">
        <f t="shared" si="8"/>
        <v>0</v>
      </c>
      <c r="E158" s="114">
        <f t="shared" si="9"/>
        <v>0</v>
      </c>
      <c r="F158" s="122">
        <f>SUM(F159:F165)</f>
        <v>0</v>
      </c>
    </row>
    <row r="159" spans="1:6" ht="15" customHeight="1">
      <c r="A159" s="117" t="s">
        <v>59</v>
      </c>
      <c r="B159" s="123"/>
      <c r="C159" s="123"/>
      <c r="D159" s="113">
        <f t="shared" si="8"/>
        <v>0</v>
      </c>
      <c r="E159" s="114">
        <f t="shared" si="9"/>
        <v>0</v>
      </c>
      <c r="F159" s="123"/>
    </row>
    <row r="160" spans="1:6" ht="15" customHeight="1">
      <c r="A160" s="117" t="s">
        <v>60</v>
      </c>
      <c r="B160" s="123"/>
      <c r="C160" s="123"/>
      <c r="D160" s="113">
        <f t="shared" si="8"/>
        <v>0</v>
      </c>
      <c r="E160" s="114">
        <f t="shared" si="9"/>
        <v>0</v>
      </c>
      <c r="F160" s="123"/>
    </row>
    <row r="161" spans="1:6" ht="15" customHeight="1">
      <c r="A161" s="117" t="s">
        <v>61</v>
      </c>
      <c r="B161" s="123"/>
      <c r="C161" s="123"/>
      <c r="D161" s="113">
        <f t="shared" si="8"/>
        <v>0</v>
      </c>
      <c r="E161" s="114">
        <f t="shared" si="9"/>
        <v>0</v>
      </c>
      <c r="F161" s="123"/>
    </row>
    <row r="162" spans="1:6" ht="15" customHeight="1">
      <c r="A162" s="117" t="s">
        <v>155</v>
      </c>
      <c r="B162" s="123"/>
      <c r="C162" s="123"/>
      <c r="D162" s="113">
        <f t="shared" si="8"/>
        <v>0</v>
      </c>
      <c r="E162" s="114">
        <f t="shared" si="9"/>
        <v>0</v>
      </c>
      <c r="F162" s="123"/>
    </row>
    <row r="163" spans="1:6" ht="15" customHeight="1">
      <c r="A163" s="117" t="s">
        <v>156</v>
      </c>
      <c r="B163" s="123"/>
      <c r="C163" s="123"/>
      <c r="D163" s="113">
        <f t="shared" si="8"/>
        <v>0</v>
      </c>
      <c r="E163" s="114">
        <f t="shared" si="9"/>
        <v>0</v>
      </c>
      <c r="F163" s="123"/>
    </row>
    <row r="164" spans="1:6" ht="15" customHeight="1">
      <c r="A164" s="117" t="s">
        <v>68</v>
      </c>
      <c r="B164" s="123"/>
      <c r="C164" s="123"/>
      <c r="D164" s="113">
        <f t="shared" si="8"/>
        <v>0</v>
      </c>
      <c r="E164" s="114">
        <f t="shared" si="9"/>
        <v>0</v>
      </c>
      <c r="F164" s="123"/>
    </row>
    <row r="165" spans="1:6" ht="15" customHeight="1">
      <c r="A165" s="117" t="s">
        <v>157</v>
      </c>
      <c r="B165" s="123"/>
      <c r="C165" s="123"/>
      <c r="D165" s="113">
        <f t="shared" si="8"/>
        <v>0</v>
      </c>
      <c r="E165" s="114">
        <f t="shared" si="9"/>
        <v>0</v>
      </c>
      <c r="F165" s="123"/>
    </row>
    <row r="166" spans="1:6" ht="15" customHeight="1">
      <c r="A166" s="115" t="s">
        <v>158</v>
      </c>
      <c r="B166" s="122">
        <f>SUM(B167:B171)</f>
        <v>35</v>
      </c>
      <c r="C166" s="122">
        <f>SUM(C167:C171)</f>
        <v>36</v>
      </c>
      <c r="D166" s="113">
        <f t="shared" si="8"/>
        <v>1</v>
      </c>
      <c r="E166" s="114">
        <f t="shared" si="9"/>
        <v>2.8571428571428572</v>
      </c>
      <c r="F166" s="122">
        <f>SUM(F167:F171)</f>
        <v>36</v>
      </c>
    </row>
    <row r="167" spans="1:6" ht="15" customHeight="1">
      <c r="A167" s="117" t="s">
        <v>59</v>
      </c>
      <c r="B167" s="123">
        <v>35</v>
      </c>
      <c r="C167" s="123">
        <v>26</v>
      </c>
      <c r="D167" s="113">
        <f t="shared" si="8"/>
        <v>-9</v>
      </c>
      <c r="E167" s="114">
        <f t="shared" si="9"/>
        <v>-25.714285714285712</v>
      </c>
      <c r="F167" s="123">
        <v>26</v>
      </c>
    </row>
    <row r="168" spans="1:6" ht="15" customHeight="1">
      <c r="A168" s="117" t="s">
        <v>60</v>
      </c>
      <c r="B168" s="123"/>
      <c r="C168" s="123"/>
      <c r="D168" s="113">
        <f t="shared" si="8"/>
        <v>0</v>
      </c>
      <c r="E168" s="114">
        <f t="shared" si="9"/>
        <v>0</v>
      </c>
      <c r="F168" s="123"/>
    </row>
    <row r="169" spans="1:6" ht="15" customHeight="1">
      <c r="A169" s="117" t="s">
        <v>61</v>
      </c>
      <c r="B169" s="123"/>
      <c r="C169" s="123"/>
      <c r="D169" s="113">
        <f t="shared" si="8"/>
        <v>0</v>
      </c>
      <c r="E169" s="114">
        <f t="shared" si="9"/>
        <v>0</v>
      </c>
      <c r="F169" s="123"/>
    </row>
    <row r="170" spans="1:6" ht="15" customHeight="1">
      <c r="A170" s="117" t="s">
        <v>159</v>
      </c>
      <c r="B170" s="123"/>
      <c r="C170" s="123">
        <v>10</v>
      </c>
      <c r="D170" s="113">
        <f t="shared" si="8"/>
        <v>10</v>
      </c>
      <c r="E170" s="114">
        <f t="shared" si="9"/>
        <v>0</v>
      </c>
      <c r="F170" s="123">
        <v>10</v>
      </c>
    </row>
    <row r="171" spans="1:6" ht="15" customHeight="1">
      <c r="A171" s="117" t="s">
        <v>160</v>
      </c>
      <c r="B171" s="123"/>
      <c r="C171" s="123"/>
      <c r="D171" s="113">
        <f t="shared" si="8"/>
        <v>0</v>
      </c>
      <c r="E171" s="114">
        <f t="shared" si="9"/>
        <v>0</v>
      </c>
      <c r="F171" s="123"/>
    </row>
    <row r="172" spans="1:6" ht="15" customHeight="1">
      <c r="A172" s="115" t="s">
        <v>161</v>
      </c>
      <c r="B172" s="122">
        <f>SUM(B173:B178)</f>
        <v>0</v>
      </c>
      <c r="C172" s="122">
        <f>SUM(C173:C178)</f>
        <v>21</v>
      </c>
      <c r="D172" s="113">
        <f t="shared" si="8"/>
        <v>21</v>
      </c>
      <c r="E172" s="114">
        <f t="shared" si="9"/>
        <v>0</v>
      </c>
      <c r="F172" s="122">
        <f>SUM(F173:F178)</f>
        <v>21</v>
      </c>
    </row>
    <row r="173" spans="1:6" ht="15" customHeight="1">
      <c r="A173" s="117" t="s">
        <v>59</v>
      </c>
      <c r="B173" s="123"/>
      <c r="C173" s="123">
        <v>21</v>
      </c>
      <c r="D173" s="113">
        <f t="shared" si="8"/>
        <v>21</v>
      </c>
      <c r="E173" s="114">
        <f t="shared" si="9"/>
        <v>0</v>
      </c>
      <c r="F173" s="123">
        <v>21</v>
      </c>
    </row>
    <row r="174" spans="1:6" ht="15" customHeight="1">
      <c r="A174" s="117" t="s">
        <v>60</v>
      </c>
      <c r="B174" s="123"/>
      <c r="C174" s="123"/>
      <c r="D174" s="113">
        <f t="shared" si="8"/>
        <v>0</v>
      </c>
      <c r="E174" s="114">
        <f t="shared" si="9"/>
        <v>0</v>
      </c>
      <c r="F174" s="123"/>
    </row>
    <row r="175" spans="1:6" ht="15" customHeight="1">
      <c r="A175" s="117" t="s">
        <v>61</v>
      </c>
      <c r="B175" s="123"/>
      <c r="C175" s="123"/>
      <c r="D175" s="113">
        <f t="shared" si="8"/>
        <v>0</v>
      </c>
      <c r="E175" s="114">
        <f t="shared" si="9"/>
        <v>0</v>
      </c>
      <c r="F175" s="123"/>
    </row>
    <row r="176" spans="1:6" ht="15" customHeight="1">
      <c r="A176" s="117" t="s">
        <v>73</v>
      </c>
      <c r="B176" s="123"/>
      <c r="C176" s="123"/>
      <c r="D176" s="113">
        <f t="shared" si="8"/>
        <v>0</v>
      </c>
      <c r="E176" s="114">
        <f t="shared" si="9"/>
        <v>0</v>
      </c>
      <c r="F176" s="123"/>
    </row>
    <row r="177" spans="1:6" ht="15" customHeight="1">
      <c r="A177" s="117" t="s">
        <v>68</v>
      </c>
      <c r="B177" s="123"/>
      <c r="C177" s="123"/>
      <c r="D177" s="113">
        <f t="shared" si="8"/>
        <v>0</v>
      </c>
      <c r="E177" s="114">
        <f t="shared" si="9"/>
        <v>0</v>
      </c>
      <c r="F177" s="123"/>
    </row>
    <row r="178" spans="1:6" ht="15" customHeight="1">
      <c r="A178" s="117" t="s">
        <v>162</v>
      </c>
      <c r="B178" s="123"/>
      <c r="C178" s="123"/>
      <c r="D178" s="113">
        <f t="shared" si="8"/>
        <v>0</v>
      </c>
      <c r="E178" s="114">
        <f t="shared" si="9"/>
        <v>0</v>
      </c>
      <c r="F178" s="123"/>
    </row>
    <row r="179" spans="1:6" ht="15" customHeight="1">
      <c r="A179" s="115" t="s">
        <v>163</v>
      </c>
      <c r="B179" s="122">
        <f>SUM(B180:B185)</f>
        <v>78</v>
      </c>
      <c r="C179" s="122">
        <f>SUM(C180:C185)</f>
        <v>38</v>
      </c>
      <c r="D179" s="113">
        <f t="shared" si="8"/>
        <v>-40</v>
      </c>
      <c r="E179" s="114">
        <f t="shared" si="9"/>
        <v>-51.282051282051277</v>
      </c>
      <c r="F179" s="122">
        <f>SUM(F180:F185)</f>
        <v>38</v>
      </c>
    </row>
    <row r="180" spans="1:6" ht="15" customHeight="1">
      <c r="A180" s="117" t="s">
        <v>59</v>
      </c>
      <c r="B180" s="123">
        <v>36</v>
      </c>
      <c r="C180" s="123"/>
      <c r="D180" s="113">
        <f t="shared" si="8"/>
        <v>-36</v>
      </c>
      <c r="E180" s="114">
        <f t="shared" si="9"/>
        <v>-100</v>
      </c>
      <c r="F180" s="123"/>
    </row>
    <row r="181" spans="1:6" ht="15" customHeight="1">
      <c r="A181" s="117" t="s">
        <v>60</v>
      </c>
      <c r="B181" s="123"/>
      <c r="C181" s="123"/>
      <c r="D181" s="113">
        <f t="shared" si="8"/>
        <v>0</v>
      </c>
      <c r="E181" s="114">
        <f t="shared" si="9"/>
        <v>0</v>
      </c>
      <c r="F181" s="123"/>
    </row>
    <row r="182" spans="1:6" ht="15" customHeight="1">
      <c r="A182" s="117" t="s">
        <v>61</v>
      </c>
      <c r="B182" s="123"/>
      <c r="C182" s="123"/>
      <c r="D182" s="113">
        <f t="shared" si="8"/>
        <v>0</v>
      </c>
      <c r="E182" s="114">
        <f t="shared" si="9"/>
        <v>0</v>
      </c>
      <c r="F182" s="123"/>
    </row>
    <row r="183" spans="1:6" ht="15" customHeight="1">
      <c r="A183" s="117" t="s">
        <v>164</v>
      </c>
      <c r="B183" s="123"/>
      <c r="C183" s="123"/>
      <c r="D183" s="113">
        <f t="shared" si="8"/>
        <v>0</v>
      </c>
      <c r="E183" s="114">
        <f t="shared" si="9"/>
        <v>0</v>
      </c>
      <c r="F183" s="123"/>
    </row>
    <row r="184" spans="1:6" ht="15" customHeight="1">
      <c r="A184" s="117" t="s">
        <v>68</v>
      </c>
      <c r="B184" s="123">
        <v>42</v>
      </c>
      <c r="C184" s="123"/>
      <c r="D184" s="113">
        <f t="shared" si="8"/>
        <v>-42</v>
      </c>
      <c r="E184" s="114">
        <f t="shared" si="9"/>
        <v>-100</v>
      </c>
      <c r="F184" s="123"/>
    </row>
    <row r="185" spans="1:6" ht="15" customHeight="1">
      <c r="A185" s="117" t="s">
        <v>165</v>
      </c>
      <c r="B185" s="123"/>
      <c r="C185" s="123">
        <v>38</v>
      </c>
      <c r="D185" s="113">
        <f t="shared" si="8"/>
        <v>38</v>
      </c>
      <c r="E185" s="114">
        <f t="shared" si="9"/>
        <v>0</v>
      </c>
      <c r="F185" s="123">
        <v>38</v>
      </c>
    </row>
    <row r="186" spans="1:6" ht="15" customHeight="1">
      <c r="A186" s="115" t="s">
        <v>166</v>
      </c>
      <c r="B186" s="122">
        <f>SUM(B187:B192)</f>
        <v>97</v>
      </c>
      <c r="C186" s="122">
        <f>SUM(C187:C192)</f>
        <v>219</v>
      </c>
      <c r="D186" s="113">
        <f t="shared" si="8"/>
        <v>122</v>
      </c>
      <c r="E186" s="114">
        <f t="shared" si="9"/>
        <v>125.77319587628865</v>
      </c>
      <c r="F186" s="122">
        <f>SUM(F187:F192)</f>
        <v>219</v>
      </c>
    </row>
    <row r="187" spans="1:6" ht="15" customHeight="1">
      <c r="A187" s="117" t="s">
        <v>59</v>
      </c>
      <c r="B187" s="123">
        <v>81</v>
      </c>
      <c r="C187" s="123">
        <v>180</v>
      </c>
      <c r="D187" s="113">
        <f t="shared" si="8"/>
        <v>99</v>
      </c>
      <c r="E187" s="114">
        <f t="shared" si="9"/>
        <v>122.22222222222223</v>
      </c>
      <c r="F187" s="123">
        <v>180</v>
      </c>
    </row>
    <row r="188" spans="1:6" ht="15" customHeight="1">
      <c r="A188" s="117" t="s">
        <v>60</v>
      </c>
      <c r="B188" s="123"/>
      <c r="C188" s="123"/>
      <c r="D188" s="113">
        <f t="shared" si="8"/>
        <v>0</v>
      </c>
      <c r="E188" s="114">
        <f t="shared" si="9"/>
        <v>0</v>
      </c>
      <c r="F188" s="123"/>
    </row>
    <row r="189" spans="1:6" ht="15" customHeight="1">
      <c r="A189" s="117" t="s">
        <v>61</v>
      </c>
      <c r="B189" s="123"/>
      <c r="C189" s="123"/>
      <c r="D189" s="113">
        <f t="shared" si="8"/>
        <v>0</v>
      </c>
      <c r="E189" s="114">
        <f t="shared" si="9"/>
        <v>0</v>
      </c>
      <c r="F189" s="123"/>
    </row>
    <row r="190" spans="1:6" ht="15" customHeight="1">
      <c r="A190" s="117" t="s">
        <v>167</v>
      </c>
      <c r="B190" s="123"/>
      <c r="C190" s="123"/>
      <c r="D190" s="113">
        <f t="shared" si="8"/>
        <v>0</v>
      </c>
      <c r="E190" s="114">
        <f t="shared" si="9"/>
        <v>0</v>
      </c>
      <c r="F190" s="123"/>
    </row>
    <row r="191" spans="1:6" ht="15" customHeight="1">
      <c r="A191" s="117" t="s">
        <v>68</v>
      </c>
      <c r="B191" s="123">
        <v>16</v>
      </c>
      <c r="C191" s="123">
        <v>22</v>
      </c>
      <c r="D191" s="113">
        <f t="shared" si="8"/>
        <v>6</v>
      </c>
      <c r="E191" s="114">
        <f t="shared" si="9"/>
        <v>37.5</v>
      </c>
      <c r="F191" s="123">
        <v>22</v>
      </c>
    </row>
    <row r="192" spans="1:6" ht="15" customHeight="1">
      <c r="A192" s="117" t="s">
        <v>168</v>
      </c>
      <c r="B192" s="123"/>
      <c r="C192" s="123">
        <v>17</v>
      </c>
      <c r="D192" s="113">
        <f t="shared" si="8"/>
        <v>17</v>
      </c>
      <c r="E192" s="114">
        <f t="shared" si="9"/>
        <v>0</v>
      </c>
      <c r="F192" s="123">
        <v>17</v>
      </c>
    </row>
    <row r="193" spans="1:6" ht="15" customHeight="1">
      <c r="A193" s="115" t="s">
        <v>169</v>
      </c>
      <c r="B193" s="122">
        <f>SUM(B194:B199)</f>
        <v>135</v>
      </c>
      <c r="C193" s="122">
        <f>SUM(C194:C199)</f>
        <v>147</v>
      </c>
      <c r="D193" s="113">
        <f t="shared" si="8"/>
        <v>12</v>
      </c>
      <c r="E193" s="114">
        <f t="shared" si="9"/>
        <v>8.8888888888888893</v>
      </c>
      <c r="F193" s="122">
        <f>SUM(F194:F199)</f>
        <v>147</v>
      </c>
    </row>
    <row r="194" spans="1:6" ht="15" customHeight="1">
      <c r="A194" s="117" t="s">
        <v>59</v>
      </c>
      <c r="B194" s="123">
        <v>105</v>
      </c>
      <c r="C194" s="123">
        <v>102</v>
      </c>
      <c r="D194" s="113">
        <f t="shared" si="8"/>
        <v>-3</v>
      </c>
      <c r="E194" s="114">
        <f t="shared" si="9"/>
        <v>-2.8571428571428572</v>
      </c>
      <c r="F194" s="123">
        <v>102</v>
      </c>
    </row>
    <row r="195" spans="1:6" ht="15" customHeight="1">
      <c r="A195" s="117" t="s">
        <v>60</v>
      </c>
      <c r="B195" s="123"/>
      <c r="C195" s="123"/>
      <c r="D195" s="113">
        <f t="shared" si="8"/>
        <v>0</v>
      </c>
      <c r="E195" s="114">
        <f t="shared" si="9"/>
        <v>0</v>
      </c>
      <c r="F195" s="123"/>
    </row>
    <row r="196" spans="1:6" ht="15" customHeight="1">
      <c r="A196" s="117" t="s">
        <v>61</v>
      </c>
      <c r="B196" s="123"/>
      <c r="C196" s="123"/>
      <c r="D196" s="113">
        <f t="shared" si="8"/>
        <v>0</v>
      </c>
      <c r="E196" s="114">
        <f t="shared" si="9"/>
        <v>0</v>
      </c>
      <c r="F196" s="123"/>
    </row>
    <row r="197" spans="1:6" ht="15" customHeight="1">
      <c r="A197" s="117" t="s">
        <v>170</v>
      </c>
      <c r="B197" s="123"/>
      <c r="C197" s="123"/>
      <c r="D197" s="113"/>
      <c r="E197" s="114"/>
      <c r="F197" s="123"/>
    </row>
    <row r="198" spans="1:6" ht="15" customHeight="1">
      <c r="A198" s="117" t="s">
        <v>68</v>
      </c>
      <c r="B198" s="123">
        <v>30</v>
      </c>
      <c r="C198" s="123">
        <v>27</v>
      </c>
      <c r="D198" s="113">
        <f t="shared" ref="D198:D209" si="10">C198-B198</f>
        <v>-3</v>
      </c>
      <c r="E198" s="114">
        <f t="shared" ref="E198:E209" si="11">IF(B198=0,,D198/B198*100)</f>
        <v>-10</v>
      </c>
      <c r="F198" s="123">
        <v>27</v>
      </c>
    </row>
    <row r="199" spans="1:6" ht="15" customHeight="1">
      <c r="A199" s="117" t="s">
        <v>171</v>
      </c>
      <c r="B199" s="123"/>
      <c r="C199" s="123">
        <v>18</v>
      </c>
      <c r="D199" s="113">
        <f t="shared" si="10"/>
        <v>18</v>
      </c>
      <c r="E199" s="114">
        <f t="shared" si="11"/>
        <v>0</v>
      </c>
      <c r="F199" s="123">
        <v>18</v>
      </c>
    </row>
    <row r="200" spans="1:6" ht="15" customHeight="1">
      <c r="A200" s="115" t="s">
        <v>172</v>
      </c>
      <c r="B200" s="122">
        <f>SUM(B201:B205)</f>
        <v>47</v>
      </c>
      <c r="C200" s="122">
        <f>SUM(C201:C205)</f>
        <v>98</v>
      </c>
      <c r="D200" s="113">
        <f t="shared" si="10"/>
        <v>51</v>
      </c>
      <c r="E200" s="114">
        <f t="shared" si="11"/>
        <v>108.51063829787233</v>
      </c>
      <c r="F200" s="122">
        <f>SUM(F201:F205)</f>
        <v>98</v>
      </c>
    </row>
    <row r="201" spans="1:6" ht="15" customHeight="1">
      <c r="A201" s="117" t="s">
        <v>59</v>
      </c>
      <c r="B201" s="123">
        <v>37</v>
      </c>
      <c r="C201" s="123">
        <v>58</v>
      </c>
      <c r="D201" s="113">
        <f t="shared" si="10"/>
        <v>21</v>
      </c>
      <c r="E201" s="114">
        <f t="shared" si="11"/>
        <v>56.756756756756758</v>
      </c>
      <c r="F201" s="123">
        <v>58</v>
      </c>
    </row>
    <row r="202" spans="1:6" ht="15" customHeight="1">
      <c r="A202" s="117" t="s">
        <v>60</v>
      </c>
      <c r="B202" s="123"/>
      <c r="C202" s="123"/>
      <c r="D202" s="113">
        <f t="shared" si="10"/>
        <v>0</v>
      </c>
      <c r="E202" s="114">
        <f t="shared" si="11"/>
        <v>0</v>
      </c>
      <c r="F202" s="123"/>
    </row>
    <row r="203" spans="1:6" ht="15" customHeight="1">
      <c r="A203" s="117" t="s">
        <v>61</v>
      </c>
      <c r="B203" s="123"/>
      <c r="C203" s="123">
        <v>20</v>
      </c>
      <c r="D203" s="113">
        <f t="shared" si="10"/>
        <v>20</v>
      </c>
      <c r="E203" s="114">
        <f t="shared" si="11"/>
        <v>0</v>
      </c>
      <c r="F203" s="123">
        <v>20</v>
      </c>
    </row>
    <row r="204" spans="1:6" ht="15" customHeight="1">
      <c r="A204" s="117" t="s">
        <v>68</v>
      </c>
      <c r="B204" s="123">
        <v>10</v>
      </c>
      <c r="C204" s="123">
        <v>5</v>
      </c>
      <c r="D204" s="113">
        <f t="shared" si="10"/>
        <v>-5</v>
      </c>
      <c r="E204" s="114">
        <f t="shared" si="11"/>
        <v>-50</v>
      </c>
      <c r="F204" s="123">
        <v>5</v>
      </c>
    </row>
    <row r="205" spans="1:6" ht="15" customHeight="1">
      <c r="A205" s="117" t="s">
        <v>173</v>
      </c>
      <c r="B205" s="123"/>
      <c r="C205" s="123">
        <v>15</v>
      </c>
      <c r="D205" s="113">
        <f t="shared" si="10"/>
        <v>15</v>
      </c>
      <c r="E205" s="114">
        <f t="shared" si="11"/>
        <v>0</v>
      </c>
      <c r="F205" s="123">
        <v>15</v>
      </c>
    </row>
    <row r="206" spans="1:6" ht="15" customHeight="1">
      <c r="A206" s="115" t="s">
        <v>174</v>
      </c>
      <c r="B206" s="122">
        <f>SUM(B207:B213)</f>
        <v>31</v>
      </c>
      <c r="C206" s="122">
        <f>SUM(C207:C213)</f>
        <v>39</v>
      </c>
      <c r="D206" s="113">
        <f t="shared" si="10"/>
        <v>8</v>
      </c>
      <c r="E206" s="114">
        <f t="shared" si="11"/>
        <v>25.806451612903224</v>
      </c>
      <c r="F206" s="122">
        <f>SUM(F207:F213)</f>
        <v>39</v>
      </c>
    </row>
    <row r="207" spans="1:6" ht="15" customHeight="1">
      <c r="A207" s="117" t="s">
        <v>59</v>
      </c>
      <c r="B207" s="123">
        <v>31</v>
      </c>
      <c r="C207" s="123">
        <v>39</v>
      </c>
      <c r="D207" s="113">
        <f t="shared" si="10"/>
        <v>8</v>
      </c>
      <c r="E207" s="114">
        <f t="shared" si="11"/>
        <v>25.806451612903224</v>
      </c>
      <c r="F207" s="123">
        <v>39</v>
      </c>
    </row>
    <row r="208" spans="1:6" ht="15" customHeight="1">
      <c r="A208" s="117" t="s">
        <v>60</v>
      </c>
      <c r="B208" s="123"/>
      <c r="C208" s="123"/>
      <c r="D208" s="113">
        <f t="shared" si="10"/>
        <v>0</v>
      </c>
      <c r="E208" s="114">
        <f t="shared" si="11"/>
        <v>0</v>
      </c>
      <c r="F208" s="123"/>
    </row>
    <row r="209" spans="1:6" ht="15" customHeight="1">
      <c r="A209" s="117" t="s">
        <v>61</v>
      </c>
      <c r="B209" s="123"/>
      <c r="C209" s="123"/>
      <c r="D209" s="113">
        <f t="shared" si="10"/>
        <v>0</v>
      </c>
      <c r="E209" s="114">
        <f t="shared" si="11"/>
        <v>0</v>
      </c>
      <c r="F209" s="123"/>
    </row>
    <row r="210" spans="1:6" ht="15" customHeight="1">
      <c r="A210" s="117" t="s">
        <v>175</v>
      </c>
      <c r="B210" s="123"/>
      <c r="C210" s="123"/>
      <c r="D210" s="113"/>
      <c r="E210" s="114"/>
      <c r="F210" s="123"/>
    </row>
    <row r="211" spans="1:6" ht="15" customHeight="1">
      <c r="A211" s="117" t="s">
        <v>176</v>
      </c>
      <c r="B211" s="123"/>
      <c r="C211" s="123"/>
      <c r="D211" s="113"/>
      <c r="E211" s="114"/>
      <c r="F211" s="123"/>
    </row>
    <row r="212" spans="1:6" ht="15" customHeight="1">
      <c r="A212" s="117" t="s">
        <v>68</v>
      </c>
      <c r="B212" s="123"/>
      <c r="C212" s="123"/>
      <c r="D212" s="113">
        <f t="shared" ref="D212:D275" si="12">C212-B212</f>
        <v>0</v>
      </c>
      <c r="E212" s="114">
        <f t="shared" ref="E212:E275" si="13">IF(B212=0,,D212/B212*100)</f>
        <v>0</v>
      </c>
      <c r="F212" s="123"/>
    </row>
    <row r="213" spans="1:6" ht="15" customHeight="1">
      <c r="A213" s="117" t="s">
        <v>177</v>
      </c>
      <c r="B213" s="123"/>
      <c r="C213" s="123"/>
      <c r="D213" s="113">
        <f t="shared" si="12"/>
        <v>0</v>
      </c>
      <c r="E213" s="114">
        <f t="shared" si="13"/>
        <v>0</v>
      </c>
      <c r="F213" s="123"/>
    </row>
    <row r="214" spans="1:6" ht="15" customHeight="1">
      <c r="A214" s="115" t="s">
        <v>178</v>
      </c>
      <c r="B214" s="122">
        <f>SUM(B215:B219)</f>
        <v>0</v>
      </c>
      <c r="C214" s="122">
        <f>SUM(C215:C219)</f>
        <v>0</v>
      </c>
      <c r="D214" s="113">
        <f t="shared" si="12"/>
        <v>0</v>
      </c>
      <c r="E214" s="114">
        <f t="shared" si="13"/>
        <v>0</v>
      </c>
      <c r="F214" s="122">
        <f>SUM(F215:F219)</f>
        <v>0</v>
      </c>
    </row>
    <row r="215" spans="1:6" ht="15" customHeight="1">
      <c r="A215" s="117" t="s">
        <v>59</v>
      </c>
      <c r="B215" s="123"/>
      <c r="C215" s="123"/>
      <c r="D215" s="113">
        <f t="shared" si="12"/>
        <v>0</v>
      </c>
      <c r="E215" s="114">
        <f t="shared" si="13"/>
        <v>0</v>
      </c>
      <c r="F215" s="123"/>
    </row>
    <row r="216" spans="1:6" ht="15" customHeight="1">
      <c r="A216" s="117" t="s">
        <v>60</v>
      </c>
      <c r="B216" s="123"/>
      <c r="C216" s="123"/>
      <c r="D216" s="113">
        <f t="shared" si="12"/>
        <v>0</v>
      </c>
      <c r="E216" s="114">
        <f t="shared" si="13"/>
        <v>0</v>
      </c>
      <c r="F216" s="123"/>
    </row>
    <row r="217" spans="1:6" ht="15" customHeight="1">
      <c r="A217" s="117" t="s">
        <v>61</v>
      </c>
      <c r="B217" s="123"/>
      <c r="C217" s="123"/>
      <c r="D217" s="113">
        <f t="shared" si="12"/>
        <v>0</v>
      </c>
      <c r="E217" s="114">
        <f t="shared" si="13"/>
        <v>0</v>
      </c>
      <c r="F217" s="123"/>
    </row>
    <row r="218" spans="1:6" ht="15" customHeight="1">
      <c r="A218" s="117" t="s">
        <v>68</v>
      </c>
      <c r="B218" s="123"/>
      <c r="C218" s="123"/>
      <c r="D218" s="113">
        <f t="shared" si="12"/>
        <v>0</v>
      </c>
      <c r="E218" s="114">
        <f t="shared" si="13"/>
        <v>0</v>
      </c>
      <c r="F218" s="123"/>
    </row>
    <row r="219" spans="1:6" ht="15" customHeight="1">
      <c r="A219" s="117" t="s">
        <v>179</v>
      </c>
      <c r="B219" s="123"/>
      <c r="C219" s="123"/>
      <c r="D219" s="113">
        <f t="shared" si="12"/>
        <v>0</v>
      </c>
      <c r="E219" s="114">
        <f t="shared" si="13"/>
        <v>0</v>
      </c>
      <c r="F219" s="123"/>
    </row>
    <row r="220" spans="1:6" ht="15" customHeight="1">
      <c r="A220" s="115" t="s">
        <v>180</v>
      </c>
      <c r="B220" s="122">
        <f>SUM(B221:B225)</f>
        <v>105</v>
      </c>
      <c r="C220" s="122">
        <f>SUM(C221:C225)</f>
        <v>290</v>
      </c>
      <c r="D220" s="113">
        <f t="shared" si="12"/>
        <v>185</v>
      </c>
      <c r="E220" s="114">
        <f t="shared" si="13"/>
        <v>176.19047619047618</v>
      </c>
      <c r="F220" s="122">
        <f>SUM(F221:F225)</f>
        <v>290</v>
      </c>
    </row>
    <row r="221" spans="1:6" ht="15" customHeight="1">
      <c r="A221" s="117" t="s">
        <v>59</v>
      </c>
      <c r="B221" s="123">
        <v>83</v>
      </c>
      <c r="C221" s="123">
        <v>197</v>
      </c>
      <c r="D221" s="113">
        <f t="shared" si="12"/>
        <v>114</v>
      </c>
      <c r="E221" s="114">
        <f t="shared" si="13"/>
        <v>137.34939759036143</v>
      </c>
      <c r="F221" s="123">
        <v>197</v>
      </c>
    </row>
    <row r="222" spans="1:6" ht="15" customHeight="1">
      <c r="A222" s="117" t="s">
        <v>60</v>
      </c>
      <c r="B222" s="123"/>
      <c r="C222" s="123"/>
      <c r="D222" s="113">
        <f t="shared" si="12"/>
        <v>0</v>
      </c>
      <c r="E222" s="114">
        <f t="shared" si="13"/>
        <v>0</v>
      </c>
      <c r="F222" s="123"/>
    </row>
    <row r="223" spans="1:6" ht="15" customHeight="1">
      <c r="A223" s="117" t="s">
        <v>61</v>
      </c>
      <c r="B223" s="123"/>
      <c r="C223" s="123"/>
      <c r="D223" s="113">
        <f t="shared" si="12"/>
        <v>0</v>
      </c>
      <c r="E223" s="114">
        <f t="shared" si="13"/>
        <v>0</v>
      </c>
      <c r="F223" s="123"/>
    </row>
    <row r="224" spans="1:6" ht="15" customHeight="1">
      <c r="A224" s="117" t="s">
        <v>68</v>
      </c>
      <c r="B224" s="123">
        <v>22</v>
      </c>
      <c r="C224" s="123">
        <v>36</v>
      </c>
      <c r="D224" s="113">
        <f t="shared" si="12"/>
        <v>14</v>
      </c>
      <c r="E224" s="114">
        <f t="shared" si="13"/>
        <v>63.636363636363633</v>
      </c>
      <c r="F224" s="123">
        <v>36</v>
      </c>
    </row>
    <row r="225" spans="1:6" ht="15" customHeight="1">
      <c r="A225" s="117" t="s">
        <v>181</v>
      </c>
      <c r="B225" s="123"/>
      <c r="C225" s="123">
        <v>57</v>
      </c>
      <c r="D225" s="113">
        <f t="shared" si="12"/>
        <v>57</v>
      </c>
      <c r="E225" s="114">
        <f t="shared" si="13"/>
        <v>0</v>
      </c>
      <c r="F225" s="123">
        <v>57</v>
      </c>
    </row>
    <row r="226" spans="1:6" ht="15" customHeight="1">
      <c r="A226" s="115" t="s">
        <v>182</v>
      </c>
      <c r="B226" s="121">
        <f>SUM(B227:B231)</f>
        <v>0</v>
      </c>
      <c r="C226" s="121">
        <f>SUM(C227:C231)</f>
        <v>0</v>
      </c>
      <c r="D226" s="113">
        <f t="shared" si="12"/>
        <v>0</v>
      </c>
      <c r="E226" s="114">
        <f t="shared" si="13"/>
        <v>0</v>
      </c>
      <c r="F226" s="121">
        <f>SUM(F227:F231)</f>
        <v>0</v>
      </c>
    </row>
    <row r="227" spans="1:6" ht="15" customHeight="1">
      <c r="A227" s="117" t="s">
        <v>59</v>
      </c>
      <c r="B227" s="123"/>
      <c r="C227" s="123"/>
      <c r="D227" s="113">
        <f t="shared" si="12"/>
        <v>0</v>
      </c>
      <c r="E227" s="114">
        <f t="shared" si="13"/>
        <v>0</v>
      </c>
      <c r="F227" s="123"/>
    </row>
    <row r="228" spans="1:6" ht="15" customHeight="1">
      <c r="A228" s="117" t="s">
        <v>60</v>
      </c>
      <c r="B228" s="123"/>
      <c r="C228" s="123"/>
      <c r="D228" s="113">
        <f t="shared" si="12"/>
        <v>0</v>
      </c>
      <c r="E228" s="114">
        <f t="shared" si="13"/>
        <v>0</v>
      </c>
      <c r="F228" s="123"/>
    </row>
    <row r="229" spans="1:6" ht="15" customHeight="1">
      <c r="A229" s="117" t="s">
        <v>61</v>
      </c>
      <c r="B229" s="123"/>
      <c r="C229" s="123"/>
      <c r="D229" s="113">
        <f t="shared" si="12"/>
        <v>0</v>
      </c>
      <c r="E229" s="114">
        <f t="shared" si="13"/>
        <v>0</v>
      </c>
      <c r="F229" s="123"/>
    </row>
    <row r="230" spans="1:6" ht="15" customHeight="1">
      <c r="A230" s="117" t="s">
        <v>68</v>
      </c>
      <c r="B230" s="123"/>
      <c r="C230" s="123"/>
      <c r="D230" s="113">
        <f t="shared" si="12"/>
        <v>0</v>
      </c>
      <c r="E230" s="114">
        <f t="shared" si="13"/>
        <v>0</v>
      </c>
      <c r="F230" s="123"/>
    </row>
    <row r="231" spans="1:6" ht="15" customHeight="1">
      <c r="A231" s="117" t="s">
        <v>183</v>
      </c>
      <c r="B231" s="123"/>
      <c r="C231" s="123"/>
      <c r="D231" s="113">
        <f t="shared" si="12"/>
        <v>0</v>
      </c>
      <c r="E231" s="114">
        <f t="shared" si="13"/>
        <v>0</v>
      </c>
      <c r="F231" s="123"/>
    </row>
    <row r="232" spans="1:6" ht="15" customHeight="1">
      <c r="A232" s="115" t="s">
        <v>184</v>
      </c>
      <c r="B232" s="121">
        <f>SUM(B233:B248)</f>
        <v>575</v>
      </c>
      <c r="C232" s="121">
        <f>SUM(C233:C248)</f>
        <v>575</v>
      </c>
      <c r="D232" s="113">
        <f t="shared" si="12"/>
        <v>0</v>
      </c>
      <c r="E232" s="114">
        <f t="shared" si="13"/>
        <v>0</v>
      </c>
      <c r="F232" s="121">
        <f>SUM(F233:F248)</f>
        <v>575</v>
      </c>
    </row>
    <row r="233" spans="1:6" ht="15" customHeight="1">
      <c r="A233" s="117" t="s">
        <v>59</v>
      </c>
      <c r="B233" s="123">
        <v>575</v>
      </c>
      <c r="C233" s="123">
        <v>447</v>
      </c>
      <c r="D233" s="113">
        <f t="shared" si="12"/>
        <v>-128</v>
      </c>
      <c r="E233" s="114">
        <f t="shared" si="13"/>
        <v>-22.260869565217391</v>
      </c>
      <c r="F233" s="123">
        <v>447</v>
      </c>
    </row>
    <row r="234" spans="1:6" ht="15" customHeight="1">
      <c r="A234" s="117" t="s">
        <v>60</v>
      </c>
      <c r="B234" s="123"/>
      <c r="C234" s="123"/>
      <c r="D234" s="113">
        <f t="shared" si="12"/>
        <v>0</v>
      </c>
      <c r="E234" s="114">
        <f t="shared" si="13"/>
        <v>0</v>
      </c>
      <c r="F234" s="123"/>
    </row>
    <row r="235" spans="1:6" ht="15" customHeight="1">
      <c r="A235" s="117" t="s">
        <v>61</v>
      </c>
      <c r="B235" s="123"/>
      <c r="C235" s="123"/>
      <c r="D235" s="113">
        <f t="shared" si="12"/>
        <v>0</v>
      </c>
      <c r="E235" s="114">
        <f t="shared" si="13"/>
        <v>0</v>
      </c>
      <c r="F235" s="123"/>
    </row>
    <row r="236" spans="1:6" ht="15" customHeight="1">
      <c r="A236" s="117" t="s">
        <v>185</v>
      </c>
      <c r="B236" s="123"/>
      <c r="C236" s="123">
        <v>10</v>
      </c>
      <c r="D236" s="113">
        <f t="shared" si="12"/>
        <v>10</v>
      </c>
      <c r="E236" s="114">
        <f t="shared" si="13"/>
        <v>0</v>
      </c>
      <c r="F236" s="123">
        <v>10</v>
      </c>
    </row>
    <row r="237" spans="1:6" ht="15" customHeight="1">
      <c r="A237" s="117" t="s">
        <v>186</v>
      </c>
      <c r="B237" s="123"/>
      <c r="C237" s="123">
        <v>5</v>
      </c>
      <c r="D237" s="113">
        <f t="shared" si="12"/>
        <v>5</v>
      </c>
      <c r="E237" s="114">
        <f t="shared" si="13"/>
        <v>0</v>
      </c>
      <c r="F237" s="123">
        <v>5</v>
      </c>
    </row>
    <row r="238" spans="1:6" ht="15" customHeight="1">
      <c r="A238" s="117" t="s">
        <v>187</v>
      </c>
      <c r="B238" s="123"/>
      <c r="C238" s="123"/>
      <c r="D238" s="113">
        <f t="shared" si="12"/>
        <v>0</v>
      </c>
      <c r="E238" s="114">
        <f t="shared" si="13"/>
        <v>0</v>
      </c>
      <c r="F238" s="123"/>
    </row>
    <row r="239" spans="1:6" ht="15" customHeight="1">
      <c r="A239" s="117" t="s">
        <v>188</v>
      </c>
      <c r="B239" s="123"/>
      <c r="C239" s="123"/>
      <c r="D239" s="113">
        <f t="shared" si="12"/>
        <v>0</v>
      </c>
      <c r="E239" s="114">
        <f t="shared" si="13"/>
        <v>0</v>
      </c>
      <c r="F239" s="123"/>
    </row>
    <row r="240" spans="1:6" ht="15" customHeight="1">
      <c r="A240" s="117" t="s">
        <v>101</v>
      </c>
      <c r="B240" s="123"/>
      <c r="C240" s="123"/>
      <c r="D240" s="113">
        <f t="shared" si="12"/>
        <v>0</v>
      </c>
      <c r="E240" s="114">
        <f t="shared" si="13"/>
        <v>0</v>
      </c>
      <c r="F240" s="123"/>
    </row>
    <row r="241" spans="1:6" ht="15" customHeight="1">
      <c r="A241" s="117" t="s">
        <v>189</v>
      </c>
      <c r="B241" s="123"/>
      <c r="C241" s="123"/>
      <c r="D241" s="113">
        <f t="shared" si="12"/>
        <v>0</v>
      </c>
      <c r="E241" s="114">
        <f t="shared" si="13"/>
        <v>0</v>
      </c>
      <c r="F241" s="123"/>
    </row>
    <row r="242" spans="1:6" ht="15" customHeight="1">
      <c r="A242" s="117" t="s">
        <v>190</v>
      </c>
      <c r="B242" s="123"/>
      <c r="C242" s="123">
        <v>6</v>
      </c>
      <c r="D242" s="113">
        <f t="shared" si="12"/>
        <v>6</v>
      </c>
      <c r="E242" s="114">
        <f t="shared" si="13"/>
        <v>0</v>
      </c>
      <c r="F242" s="123">
        <v>6</v>
      </c>
    </row>
    <row r="243" spans="1:6" ht="15" customHeight="1">
      <c r="A243" s="117" t="s">
        <v>191</v>
      </c>
      <c r="B243" s="123"/>
      <c r="C243" s="123"/>
      <c r="D243" s="113">
        <f t="shared" si="12"/>
        <v>0</v>
      </c>
      <c r="E243" s="114">
        <f t="shared" si="13"/>
        <v>0</v>
      </c>
      <c r="F243" s="123"/>
    </row>
    <row r="244" spans="1:6" ht="15" customHeight="1">
      <c r="A244" s="117" t="s">
        <v>192</v>
      </c>
      <c r="B244" s="123"/>
      <c r="C244" s="123"/>
      <c r="D244" s="113">
        <f t="shared" si="12"/>
        <v>0</v>
      </c>
      <c r="E244" s="114">
        <f t="shared" si="13"/>
        <v>0</v>
      </c>
      <c r="F244" s="123"/>
    </row>
    <row r="245" spans="1:6" ht="15" customHeight="1">
      <c r="A245" s="117" t="s">
        <v>193</v>
      </c>
      <c r="B245" s="123"/>
      <c r="C245" s="123"/>
      <c r="D245" s="113">
        <f t="shared" si="12"/>
        <v>0</v>
      </c>
      <c r="E245" s="114">
        <f t="shared" si="13"/>
        <v>0</v>
      </c>
      <c r="F245" s="123"/>
    </row>
    <row r="246" spans="1:6" ht="15" customHeight="1">
      <c r="A246" s="117" t="s">
        <v>194</v>
      </c>
      <c r="B246" s="123"/>
      <c r="C246" s="123"/>
      <c r="D246" s="113">
        <f t="shared" si="12"/>
        <v>0</v>
      </c>
      <c r="E246" s="114">
        <f t="shared" si="13"/>
        <v>0</v>
      </c>
      <c r="F246" s="123"/>
    </row>
    <row r="247" spans="1:6" ht="15" customHeight="1">
      <c r="A247" s="117" t="s">
        <v>68</v>
      </c>
      <c r="B247" s="123"/>
      <c r="C247" s="123">
        <v>77</v>
      </c>
      <c r="D247" s="113">
        <f t="shared" si="12"/>
        <v>77</v>
      </c>
      <c r="E247" s="114">
        <f t="shared" si="13"/>
        <v>0</v>
      </c>
      <c r="F247" s="123">
        <v>77</v>
      </c>
    </row>
    <row r="248" spans="1:6" ht="15" customHeight="1">
      <c r="A248" s="117" t="s">
        <v>195</v>
      </c>
      <c r="B248" s="123"/>
      <c r="C248" s="123">
        <v>30</v>
      </c>
      <c r="D248" s="113">
        <f t="shared" si="12"/>
        <v>30</v>
      </c>
      <c r="E248" s="114">
        <f t="shared" si="13"/>
        <v>0</v>
      </c>
      <c r="F248" s="123">
        <v>30</v>
      </c>
    </row>
    <row r="249" spans="1:6" ht="15" customHeight="1">
      <c r="A249" s="115" t="s">
        <v>196</v>
      </c>
      <c r="B249" s="122">
        <f>SUM(B250:B251)</f>
        <v>0</v>
      </c>
      <c r="C249" s="122">
        <f>SUM(C250:C251)</f>
        <v>0</v>
      </c>
      <c r="D249" s="113">
        <f t="shared" si="12"/>
        <v>0</v>
      </c>
      <c r="E249" s="114">
        <f t="shared" si="13"/>
        <v>0</v>
      </c>
      <c r="F249" s="122">
        <f>SUM(F250:F251)</f>
        <v>0</v>
      </c>
    </row>
    <row r="250" spans="1:6" ht="15" customHeight="1">
      <c r="A250" s="117" t="s">
        <v>197</v>
      </c>
      <c r="B250" s="123"/>
      <c r="C250" s="123"/>
      <c r="D250" s="113">
        <f t="shared" si="12"/>
        <v>0</v>
      </c>
      <c r="E250" s="114">
        <f t="shared" si="13"/>
        <v>0</v>
      </c>
      <c r="F250" s="123"/>
    </row>
    <row r="251" spans="1:6" ht="15" customHeight="1">
      <c r="A251" s="117" t="s">
        <v>198</v>
      </c>
      <c r="B251" s="123"/>
      <c r="C251" s="123"/>
      <c r="D251" s="113">
        <f t="shared" si="12"/>
        <v>0</v>
      </c>
      <c r="E251" s="114">
        <f t="shared" si="13"/>
        <v>0</v>
      </c>
      <c r="F251" s="123"/>
    </row>
    <row r="252" spans="1:6" ht="15" customHeight="1">
      <c r="A252" s="115" t="s">
        <v>199</v>
      </c>
      <c r="B252" s="122">
        <f>B253+B260+B263+B266+B272+B276+B278+B289</f>
        <v>0</v>
      </c>
      <c r="C252" s="122">
        <f>C253+C260+C263+C266+C272+C276+C278+C289</f>
        <v>0</v>
      </c>
      <c r="D252" s="113">
        <f t="shared" si="12"/>
        <v>0</v>
      </c>
      <c r="E252" s="114">
        <f t="shared" si="13"/>
        <v>0</v>
      </c>
      <c r="F252" s="122">
        <f>F253+F260+F263+F266+F272+F276+F278+F289</f>
        <v>0</v>
      </c>
    </row>
    <row r="253" spans="1:6" ht="15" customHeight="1">
      <c r="A253" s="115" t="s">
        <v>200</v>
      </c>
      <c r="B253" s="122">
        <f>SUM(B254:B259)</f>
        <v>0</v>
      </c>
      <c r="C253" s="122">
        <f>SUM(C254:C259)</f>
        <v>0</v>
      </c>
      <c r="D253" s="113">
        <f t="shared" si="12"/>
        <v>0</v>
      </c>
      <c r="E253" s="114">
        <f t="shared" si="13"/>
        <v>0</v>
      </c>
      <c r="F253" s="122">
        <f>SUM(F254:F259)</f>
        <v>0</v>
      </c>
    </row>
    <row r="254" spans="1:6" ht="15" customHeight="1">
      <c r="A254" s="117" t="s">
        <v>59</v>
      </c>
      <c r="B254" s="123"/>
      <c r="C254" s="123"/>
      <c r="D254" s="113">
        <f t="shared" si="12"/>
        <v>0</v>
      </c>
      <c r="E254" s="114">
        <f t="shared" si="13"/>
        <v>0</v>
      </c>
      <c r="F254" s="123"/>
    </row>
    <row r="255" spans="1:6" ht="15" customHeight="1">
      <c r="A255" s="117" t="s">
        <v>60</v>
      </c>
      <c r="B255" s="123"/>
      <c r="C255" s="123"/>
      <c r="D255" s="113">
        <f t="shared" si="12"/>
        <v>0</v>
      </c>
      <c r="E255" s="114">
        <f t="shared" si="13"/>
        <v>0</v>
      </c>
      <c r="F255" s="123"/>
    </row>
    <row r="256" spans="1:6" ht="15" customHeight="1">
      <c r="A256" s="117" t="s">
        <v>61</v>
      </c>
      <c r="B256" s="123"/>
      <c r="C256" s="123"/>
      <c r="D256" s="113">
        <f t="shared" si="12"/>
        <v>0</v>
      </c>
      <c r="E256" s="114">
        <f t="shared" si="13"/>
        <v>0</v>
      </c>
      <c r="F256" s="123"/>
    </row>
    <row r="257" spans="1:6" ht="15" customHeight="1">
      <c r="A257" s="117" t="s">
        <v>167</v>
      </c>
      <c r="B257" s="123"/>
      <c r="C257" s="123"/>
      <c r="D257" s="113">
        <f t="shared" si="12"/>
        <v>0</v>
      </c>
      <c r="E257" s="114">
        <f t="shared" si="13"/>
        <v>0</v>
      </c>
      <c r="F257" s="123"/>
    </row>
    <row r="258" spans="1:6" ht="15" customHeight="1">
      <c r="A258" s="117" t="s">
        <v>68</v>
      </c>
      <c r="B258" s="123"/>
      <c r="C258" s="123"/>
      <c r="D258" s="113">
        <f t="shared" si="12"/>
        <v>0</v>
      </c>
      <c r="E258" s="114">
        <f t="shared" si="13"/>
        <v>0</v>
      </c>
      <c r="F258" s="123"/>
    </row>
    <row r="259" spans="1:6" ht="15" customHeight="1">
      <c r="A259" s="117" t="s">
        <v>201</v>
      </c>
      <c r="B259" s="123"/>
      <c r="C259" s="123"/>
      <c r="D259" s="113">
        <f t="shared" si="12"/>
        <v>0</v>
      </c>
      <c r="E259" s="114">
        <f t="shared" si="13"/>
        <v>0</v>
      </c>
      <c r="F259" s="123"/>
    </row>
    <row r="260" spans="1:6" ht="15" customHeight="1">
      <c r="A260" s="115" t="s">
        <v>202</v>
      </c>
      <c r="B260" s="122">
        <f>SUM(B261:B262)</f>
        <v>0</v>
      </c>
      <c r="C260" s="122">
        <f>SUM(C261:C262)</f>
        <v>0</v>
      </c>
      <c r="D260" s="113">
        <f t="shared" si="12"/>
        <v>0</v>
      </c>
      <c r="E260" s="114">
        <f t="shared" si="13"/>
        <v>0</v>
      </c>
      <c r="F260" s="122">
        <f>SUM(F261:F262)</f>
        <v>0</v>
      </c>
    </row>
    <row r="261" spans="1:6" ht="15" customHeight="1">
      <c r="A261" s="117" t="s">
        <v>203</v>
      </c>
      <c r="B261" s="123"/>
      <c r="C261" s="123"/>
      <c r="D261" s="113">
        <f t="shared" si="12"/>
        <v>0</v>
      </c>
      <c r="E261" s="114">
        <f t="shared" si="13"/>
        <v>0</v>
      </c>
      <c r="F261" s="123"/>
    </row>
    <row r="262" spans="1:6" ht="15" customHeight="1">
      <c r="A262" s="117" t="s">
        <v>204</v>
      </c>
      <c r="B262" s="123"/>
      <c r="C262" s="123"/>
      <c r="D262" s="113">
        <f t="shared" si="12"/>
        <v>0</v>
      </c>
      <c r="E262" s="114">
        <f t="shared" si="13"/>
        <v>0</v>
      </c>
      <c r="F262" s="123"/>
    </row>
    <row r="263" spans="1:6" ht="15" customHeight="1">
      <c r="A263" s="115" t="s">
        <v>205</v>
      </c>
      <c r="B263" s="122">
        <f>SUM(B264:B265)</f>
        <v>0</v>
      </c>
      <c r="C263" s="122">
        <f>SUM(C264:C265)</f>
        <v>0</v>
      </c>
      <c r="D263" s="113">
        <f t="shared" si="12"/>
        <v>0</v>
      </c>
      <c r="E263" s="114">
        <f t="shared" si="13"/>
        <v>0</v>
      </c>
      <c r="F263" s="122">
        <f>SUM(F264:F265)</f>
        <v>0</v>
      </c>
    </row>
    <row r="264" spans="1:6" ht="15" customHeight="1">
      <c r="A264" s="117" t="s">
        <v>206</v>
      </c>
      <c r="B264" s="123"/>
      <c r="C264" s="123"/>
      <c r="D264" s="113">
        <f t="shared" si="12"/>
        <v>0</v>
      </c>
      <c r="E264" s="114">
        <f t="shared" si="13"/>
        <v>0</v>
      </c>
      <c r="F264" s="123"/>
    </row>
    <row r="265" spans="1:6" ht="15" customHeight="1">
      <c r="A265" s="117" t="s">
        <v>207</v>
      </c>
      <c r="B265" s="123"/>
      <c r="C265" s="123"/>
      <c r="D265" s="113">
        <f t="shared" si="12"/>
        <v>0</v>
      </c>
      <c r="E265" s="114">
        <f t="shared" si="13"/>
        <v>0</v>
      </c>
      <c r="F265" s="123"/>
    </row>
    <row r="266" spans="1:6" ht="15" customHeight="1">
      <c r="A266" s="115" t="s">
        <v>208</v>
      </c>
      <c r="B266" s="122">
        <f>SUM(B267:B271)</f>
        <v>0</v>
      </c>
      <c r="C266" s="122">
        <f>SUM(C267:C271)</f>
        <v>0</v>
      </c>
      <c r="D266" s="113">
        <f t="shared" si="12"/>
        <v>0</v>
      </c>
      <c r="E266" s="114">
        <f t="shared" si="13"/>
        <v>0</v>
      </c>
      <c r="F266" s="122">
        <f>SUM(F267:F271)</f>
        <v>0</v>
      </c>
    </row>
    <row r="267" spans="1:6" ht="15" customHeight="1">
      <c r="A267" s="117" t="s">
        <v>209</v>
      </c>
      <c r="B267" s="123"/>
      <c r="C267" s="123"/>
      <c r="D267" s="113">
        <f t="shared" si="12"/>
        <v>0</v>
      </c>
      <c r="E267" s="114">
        <f t="shared" si="13"/>
        <v>0</v>
      </c>
      <c r="F267" s="123"/>
    </row>
    <row r="268" spans="1:6" ht="15" customHeight="1">
      <c r="A268" s="117" t="s">
        <v>210</v>
      </c>
      <c r="B268" s="123"/>
      <c r="C268" s="123"/>
      <c r="D268" s="113">
        <f t="shared" si="12"/>
        <v>0</v>
      </c>
      <c r="E268" s="114">
        <f t="shared" si="13"/>
        <v>0</v>
      </c>
      <c r="F268" s="123"/>
    </row>
    <row r="269" spans="1:6" ht="15" customHeight="1">
      <c r="A269" s="117" t="s">
        <v>211</v>
      </c>
      <c r="B269" s="123"/>
      <c r="C269" s="123"/>
      <c r="D269" s="113">
        <f t="shared" si="12"/>
        <v>0</v>
      </c>
      <c r="E269" s="114">
        <f t="shared" si="13"/>
        <v>0</v>
      </c>
      <c r="F269" s="123"/>
    </row>
    <row r="270" spans="1:6" ht="15" customHeight="1">
      <c r="A270" s="117" t="s">
        <v>212</v>
      </c>
      <c r="B270" s="123"/>
      <c r="C270" s="123"/>
      <c r="D270" s="113">
        <f t="shared" si="12"/>
        <v>0</v>
      </c>
      <c r="E270" s="114">
        <f t="shared" si="13"/>
        <v>0</v>
      </c>
      <c r="F270" s="123"/>
    </row>
    <row r="271" spans="1:6" ht="15" customHeight="1">
      <c r="A271" s="117" t="s">
        <v>213</v>
      </c>
      <c r="B271" s="123"/>
      <c r="C271" s="123"/>
      <c r="D271" s="113">
        <f t="shared" si="12"/>
        <v>0</v>
      </c>
      <c r="E271" s="114">
        <f t="shared" si="13"/>
        <v>0</v>
      </c>
      <c r="F271" s="123"/>
    </row>
    <row r="272" spans="1:6" ht="15" customHeight="1">
      <c r="A272" s="115" t="s">
        <v>214</v>
      </c>
      <c r="B272" s="122">
        <f>SUM(B273:B275)</f>
        <v>0</v>
      </c>
      <c r="C272" s="122">
        <f>SUM(C273:C275)</f>
        <v>0</v>
      </c>
      <c r="D272" s="113">
        <f t="shared" si="12"/>
        <v>0</v>
      </c>
      <c r="E272" s="114">
        <f t="shared" si="13"/>
        <v>0</v>
      </c>
      <c r="F272" s="122">
        <f>SUM(F273:F275)</f>
        <v>0</v>
      </c>
    </row>
    <row r="273" spans="1:6" ht="15" customHeight="1">
      <c r="A273" s="117" t="s">
        <v>215</v>
      </c>
      <c r="B273" s="123"/>
      <c r="C273" s="123"/>
      <c r="D273" s="113">
        <f t="shared" si="12"/>
        <v>0</v>
      </c>
      <c r="E273" s="114">
        <f t="shared" si="13"/>
        <v>0</v>
      </c>
      <c r="F273" s="123"/>
    </row>
    <row r="274" spans="1:6" ht="15" customHeight="1">
      <c r="A274" s="117" t="s">
        <v>216</v>
      </c>
      <c r="B274" s="123"/>
      <c r="C274" s="123"/>
      <c r="D274" s="113">
        <f t="shared" si="12"/>
        <v>0</v>
      </c>
      <c r="E274" s="114">
        <f t="shared" si="13"/>
        <v>0</v>
      </c>
      <c r="F274" s="123"/>
    </row>
    <row r="275" spans="1:6" ht="15" customHeight="1">
      <c r="A275" s="117" t="s">
        <v>217</v>
      </c>
      <c r="B275" s="123"/>
      <c r="C275" s="123"/>
      <c r="D275" s="113">
        <f t="shared" si="12"/>
        <v>0</v>
      </c>
      <c r="E275" s="114">
        <f t="shared" si="13"/>
        <v>0</v>
      </c>
      <c r="F275" s="123"/>
    </row>
    <row r="276" spans="1:6" ht="15" customHeight="1">
      <c r="A276" s="115" t="s">
        <v>218</v>
      </c>
      <c r="B276" s="122">
        <f>SUM(B277)</f>
        <v>0</v>
      </c>
      <c r="C276" s="122">
        <f>SUM(C277)</f>
        <v>0</v>
      </c>
      <c r="D276" s="113">
        <f t="shared" ref="D276:D282" si="14">C276-B276</f>
        <v>0</v>
      </c>
      <c r="E276" s="114">
        <f t="shared" ref="E276:E282" si="15">IF(B276=0,,D276/B276*100)</f>
        <v>0</v>
      </c>
      <c r="F276" s="122">
        <f>SUM(F277)</f>
        <v>0</v>
      </c>
    </row>
    <row r="277" spans="1:6" ht="15" customHeight="1">
      <c r="A277" s="117" t="s">
        <v>219</v>
      </c>
      <c r="B277" s="123"/>
      <c r="C277" s="123"/>
      <c r="D277" s="113">
        <f t="shared" si="14"/>
        <v>0</v>
      </c>
      <c r="E277" s="114">
        <f t="shared" si="15"/>
        <v>0</v>
      </c>
      <c r="F277" s="123"/>
    </row>
    <row r="278" spans="1:6" ht="15" customHeight="1">
      <c r="A278" s="115" t="s">
        <v>220</v>
      </c>
      <c r="B278" s="122">
        <f>SUM(B279:B282)</f>
        <v>0</v>
      </c>
      <c r="C278" s="122">
        <f>SUM(C279:C282)</f>
        <v>0</v>
      </c>
      <c r="D278" s="113">
        <f t="shared" si="14"/>
        <v>0</v>
      </c>
      <c r="E278" s="114">
        <f t="shared" si="15"/>
        <v>0</v>
      </c>
      <c r="F278" s="122">
        <f>SUM(F279:F282)</f>
        <v>0</v>
      </c>
    </row>
    <row r="279" spans="1:6" ht="15" customHeight="1">
      <c r="A279" s="117" t="s">
        <v>221</v>
      </c>
      <c r="B279" s="123"/>
      <c r="C279" s="123"/>
      <c r="D279" s="113">
        <f t="shared" si="14"/>
        <v>0</v>
      </c>
      <c r="E279" s="114">
        <f t="shared" si="15"/>
        <v>0</v>
      </c>
      <c r="F279" s="123"/>
    </row>
    <row r="280" spans="1:6" ht="15" customHeight="1">
      <c r="A280" s="117" t="s">
        <v>222</v>
      </c>
      <c r="B280" s="123"/>
      <c r="C280" s="123"/>
      <c r="D280" s="113">
        <f t="shared" si="14"/>
        <v>0</v>
      </c>
      <c r="E280" s="114">
        <f t="shared" si="15"/>
        <v>0</v>
      </c>
      <c r="F280" s="123"/>
    </row>
    <row r="281" spans="1:6" ht="15" customHeight="1">
      <c r="A281" s="117" t="s">
        <v>223</v>
      </c>
      <c r="B281" s="123"/>
      <c r="C281" s="123"/>
      <c r="D281" s="113">
        <f t="shared" si="14"/>
        <v>0</v>
      </c>
      <c r="E281" s="114">
        <f t="shared" si="15"/>
        <v>0</v>
      </c>
      <c r="F281" s="123"/>
    </row>
    <row r="282" spans="1:6" ht="15" customHeight="1">
      <c r="A282" s="117" t="s">
        <v>224</v>
      </c>
      <c r="B282" s="123"/>
      <c r="C282" s="123"/>
      <c r="D282" s="113">
        <f t="shared" si="14"/>
        <v>0</v>
      </c>
      <c r="E282" s="114">
        <f t="shared" si="15"/>
        <v>0</v>
      </c>
      <c r="F282" s="123"/>
    </row>
    <row r="283" spans="1:6" ht="15" customHeight="1">
      <c r="A283" s="115" t="s">
        <v>225</v>
      </c>
      <c r="B283" s="123"/>
      <c r="C283" s="123"/>
      <c r="D283" s="113"/>
      <c r="E283" s="114"/>
      <c r="F283" s="123"/>
    </row>
    <row r="284" spans="1:6" ht="15" customHeight="1">
      <c r="A284" s="117" t="s">
        <v>59</v>
      </c>
      <c r="B284" s="123"/>
      <c r="C284" s="123"/>
      <c r="D284" s="113"/>
      <c r="E284" s="114"/>
      <c r="F284" s="123"/>
    </row>
    <row r="285" spans="1:6" ht="15" customHeight="1">
      <c r="A285" s="117" t="s">
        <v>60</v>
      </c>
      <c r="B285" s="123"/>
      <c r="C285" s="123"/>
      <c r="D285" s="113"/>
      <c r="E285" s="114"/>
      <c r="F285" s="123"/>
    </row>
    <row r="286" spans="1:6" ht="15" customHeight="1">
      <c r="A286" s="117" t="s">
        <v>61</v>
      </c>
      <c r="B286" s="123"/>
      <c r="C286" s="123"/>
      <c r="D286" s="113"/>
      <c r="E286" s="114"/>
      <c r="F286" s="123"/>
    </row>
    <row r="287" spans="1:6" ht="15" customHeight="1">
      <c r="A287" s="117" t="s">
        <v>68</v>
      </c>
      <c r="B287" s="123"/>
      <c r="C287" s="123"/>
      <c r="D287" s="113"/>
      <c r="E287" s="114"/>
      <c r="F287" s="123"/>
    </row>
    <row r="288" spans="1:6" ht="15" customHeight="1">
      <c r="A288" s="117" t="s">
        <v>226</v>
      </c>
      <c r="B288" s="123"/>
      <c r="C288" s="123"/>
      <c r="D288" s="113"/>
      <c r="E288" s="114"/>
      <c r="F288" s="123"/>
    </row>
    <row r="289" spans="1:6" ht="15" customHeight="1">
      <c r="A289" s="115" t="s">
        <v>227</v>
      </c>
      <c r="B289" s="122">
        <f>SUM(B290)</f>
        <v>0</v>
      </c>
      <c r="C289" s="122">
        <f>SUM(C290)</f>
        <v>0</v>
      </c>
      <c r="D289" s="113">
        <f t="shared" ref="D289:D305" si="16">C289-B289</f>
        <v>0</v>
      </c>
      <c r="E289" s="114">
        <f t="shared" ref="E289:E312" si="17">IF(B289=0,,D289/B289*100)</f>
        <v>0</v>
      </c>
      <c r="F289" s="122">
        <f>SUM(F290)</f>
        <v>0</v>
      </c>
    </row>
    <row r="290" spans="1:6" ht="15" customHeight="1">
      <c r="A290" s="117" t="s">
        <v>228</v>
      </c>
      <c r="B290" s="123"/>
      <c r="C290" s="123"/>
      <c r="D290" s="113">
        <f t="shared" si="16"/>
        <v>0</v>
      </c>
      <c r="E290" s="114">
        <f t="shared" si="17"/>
        <v>0</v>
      </c>
      <c r="F290" s="123"/>
    </row>
    <row r="291" spans="1:6" ht="15" customHeight="1">
      <c r="A291" s="115" t="s">
        <v>229</v>
      </c>
      <c r="B291" s="122">
        <f>B292+B294+B296+B298+B308</f>
        <v>0</v>
      </c>
      <c r="C291" s="122">
        <f>C292+C294+C296+C298+C308</f>
        <v>0</v>
      </c>
      <c r="D291" s="113">
        <f t="shared" si="16"/>
        <v>0</v>
      </c>
      <c r="E291" s="114">
        <f t="shared" si="17"/>
        <v>0</v>
      </c>
      <c r="F291" s="122">
        <f>F292+F294+F296+F298+F308</f>
        <v>0</v>
      </c>
    </row>
    <row r="292" spans="1:6" ht="15" customHeight="1">
      <c r="A292" s="115" t="s">
        <v>230</v>
      </c>
      <c r="B292" s="122">
        <f>B293</f>
        <v>0</v>
      </c>
      <c r="C292" s="122">
        <f>C293</f>
        <v>0</v>
      </c>
      <c r="D292" s="113">
        <f t="shared" si="16"/>
        <v>0</v>
      </c>
      <c r="E292" s="114">
        <f t="shared" si="17"/>
        <v>0</v>
      </c>
      <c r="F292" s="122">
        <f>F293</f>
        <v>0</v>
      </c>
    </row>
    <row r="293" spans="1:6" ht="15" customHeight="1">
      <c r="A293" s="117" t="s">
        <v>231</v>
      </c>
      <c r="B293" s="123"/>
      <c r="C293" s="123"/>
      <c r="D293" s="113">
        <f t="shared" si="16"/>
        <v>0</v>
      </c>
      <c r="E293" s="114">
        <f t="shared" si="17"/>
        <v>0</v>
      </c>
      <c r="F293" s="123"/>
    </row>
    <row r="294" spans="1:6" ht="15" customHeight="1">
      <c r="A294" s="115" t="s">
        <v>232</v>
      </c>
      <c r="B294" s="122">
        <f>B295</f>
        <v>0</v>
      </c>
      <c r="C294" s="122">
        <f>C295</f>
        <v>0</v>
      </c>
      <c r="D294" s="113">
        <f t="shared" si="16"/>
        <v>0</v>
      </c>
      <c r="E294" s="114">
        <f t="shared" si="17"/>
        <v>0</v>
      </c>
      <c r="F294" s="122">
        <f>F295</f>
        <v>0</v>
      </c>
    </row>
    <row r="295" spans="1:6" ht="15" customHeight="1">
      <c r="A295" s="117" t="s">
        <v>233</v>
      </c>
      <c r="B295" s="123"/>
      <c r="C295" s="123"/>
      <c r="D295" s="113">
        <f t="shared" si="16"/>
        <v>0</v>
      </c>
      <c r="E295" s="114">
        <f t="shared" si="17"/>
        <v>0</v>
      </c>
      <c r="F295" s="123"/>
    </row>
    <row r="296" spans="1:6" ht="15" customHeight="1">
      <c r="A296" s="115" t="s">
        <v>234</v>
      </c>
      <c r="B296" s="122">
        <f>B297</f>
        <v>0</v>
      </c>
      <c r="C296" s="122">
        <f>C297</f>
        <v>0</v>
      </c>
      <c r="D296" s="113">
        <f t="shared" si="16"/>
        <v>0</v>
      </c>
      <c r="E296" s="114">
        <f t="shared" si="17"/>
        <v>0</v>
      </c>
      <c r="F296" s="122">
        <f>F297</f>
        <v>0</v>
      </c>
    </row>
    <row r="297" spans="1:6" ht="15" customHeight="1">
      <c r="A297" s="117" t="s">
        <v>235</v>
      </c>
      <c r="B297" s="123"/>
      <c r="C297" s="123"/>
      <c r="D297" s="113">
        <f t="shared" si="16"/>
        <v>0</v>
      </c>
      <c r="E297" s="114">
        <f t="shared" si="17"/>
        <v>0</v>
      </c>
      <c r="F297" s="123"/>
    </row>
    <row r="298" spans="1:6" ht="15" customHeight="1">
      <c r="A298" s="115" t="s">
        <v>236</v>
      </c>
      <c r="B298" s="122">
        <f>SUM(B299:B307)</f>
        <v>0</v>
      </c>
      <c r="C298" s="122">
        <f>SUM(C299:C307)</f>
        <v>0</v>
      </c>
      <c r="D298" s="113">
        <f t="shared" si="16"/>
        <v>0</v>
      </c>
      <c r="E298" s="114">
        <f t="shared" si="17"/>
        <v>0</v>
      </c>
      <c r="F298" s="122">
        <f>SUM(F299:F307)</f>
        <v>0</v>
      </c>
    </row>
    <row r="299" spans="1:6" ht="15" customHeight="1">
      <c r="A299" s="117" t="s">
        <v>237</v>
      </c>
      <c r="B299" s="123"/>
      <c r="C299" s="123"/>
      <c r="D299" s="113">
        <f t="shared" si="16"/>
        <v>0</v>
      </c>
      <c r="E299" s="114">
        <f t="shared" si="17"/>
        <v>0</v>
      </c>
      <c r="F299" s="123"/>
    </row>
    <row r="300" spans="1:6" ht="15" customHeight="1">
      <c r="A300" s="117" t="s">
        <v>238</v>
      </c>
      <c r="B300" s="123"/>
      <c r="C300" s="123"/>
      <c r="D300" s="113">
        <f t="shared" si="16"/>
        <v>0</v>
      </c>
      <c r="E300" s="114">
        <f t="shared" si="17"/>
        <v>0</v>
      </c>
      <c r="F300" s="123"/>
    </row>
    <row r="301" spans="1:6" ht="15" customHeight="1">
      <c r="A301" s="117" t="s">
        <v>239</v>
      </c>
      <c r="B301" s="123"/>
      <c r="C301" s="123"/>
      <c r="D301" s="113">
        <f t="shared" si="16"/>
        <v>0</v>
      </c>
      <c r="E301" s="114">
        <f t="shared" si="17"/>
        <v>0</v>
      </c>
      <c r="F301" s="123"/>
    </row>
    <row r="302" spans="1:6" ht="15" customHeight="1">
      <c r="A302" s="117" t="s">
        <v>240</v>
      </c>
      <c r="B302" s="123"/>
      <c r="C302" s="123"/>
      <c r="D302" s="113">
        <f t="shared" si="16"/>
        <v>0</v>
      </c>
      <c r="E302" s="114">
        <f t="shared" si="17"/>
        <v>0</v>
      </c>
      <c r="F302" s="123"/>
    </row>
    <row r="303" spans="1:6" ht="15" customHeight="1">
      <c r="A303" s="117" t="s">
        <v>241</v>
      </c>
      <c r="B303" s="123"/>
      <c r="C303" s="123"/>
      <c r="D303" s="113">
        <f t="shared" si="16"/>
        <v>0</v>
      </c>
      <c r="E303" s="114">
        <f t="shared" si="17"/>
        <v>0</v>
      </c>
      <c r="F303" s="123"/>
    </row>
    <row r="304" spans="1:6" ht="15" customHeight="1">
      <c r="A304" s="117" t="s">
        <v>242</v>
      </c>
      <c r="B304" s="123"/>
      <c r="C304" s="123"/>
      <c r="D304" s="113">
        <f t="shared" si="16"/>
        <v>0</v>
      </c>
      <c r="E304" s="114">
        <f t="shared" si="17"/>
        <v>0</v>
      </c>
      <c r="F304" s="123"/>
    </row>
    <row r="305" spans="1:6" ht="15" customHeight="1">
      <c r="A305" s="117" t="s">
        <v>243</v>
      </c>
      <c r="B305" s="123"/>
      <c r="C305" s="123"/>
      <c r="D305" s="113">
        <f t="shared" si="16"/>
        <v>0</v>
      </c>
      <c r="E305" s="114">
        <f t="shared" si="17"/>
        <v>0</v>
      </c>
      <c r="F305" s="123"/>
    </row>
    <row r="306" spans="1:6" ht="15" customHeight="1">
      <c r="A306" s="126" t="s">
        <v>244</v>
      </c>
      <c r="B306" s="123"/>
      <c r="C306" s="123"/>
      <c r="D306" s="113"/>
      <c r="E306" s="114">
        <f t="shared" si="17"/>
        <v>0</v>
      </c>
      <c r="F306" s="123"/>
    </row>
    <row r="307" spans="1:6" ht="15" customHeight="1">
      <c r="A307" s="117" t="s">
        <v>245</v>
      </c>
      <c r="B307" s="123"/>
      <c r="C307" s="123"/>
      <c r="D307" s="113">
        <f t="shared" ref="D307:D312" si="18">C307-B307</f>
        <v>0</v>
      </c>
      <c r="E307" s="114">
        <f t="shared" si="17"/>
        <v>0</v>
      </c>
      <c r="F307" s="123"/>
    </row>
    <row r="308" spans="1:6" ht="15" customHeight="1">
      <c r="A308" s="115" t="s">
        <v>246</v>
      </c>
      <c r="B308" s="122">
        <f>B309</f>
        <v>0</v>
      </c>
      <c r="C308" s="122">
        <f>C309</f>
        <v>0</v>
      </c>
      <c r="D308" s="113">
        <f t="shared" si="18"/>
        <v>0</v>
      </c>
      <c r="E308" s="114">
        <f t="shared" si="17"/>
        <v>0</v>
      </c>
      <c r="F308" s="122">
        <f>F309</f>
        <v>0</v>
      </c>
    </row>
    <row r="309" spans="1:6" ht="15" customHeight="1">
      <c r="A309" s="117" t="s">
        <v>247</v>
      </c>
      <c r="B309" s="123"/>
      <c r="C309" s="123"/>
      <c r="D309" s="113">
        <f t="shared" si="18"/>
        <v>0</v>
      </c>
      <c r="E309" s="114">
        <f t="shared" si="17"/>
        <v>0</v>
      </c>
      <c r="F309" s="123"/>
    </row>
    <row r="310" spans="1:6" ht="15" customHeight="1">
      <c r="A310" s="115" t="s">
        <v>248</v>
      </c>
      <c r="B310" s="122">
        <f>B311+B314++B323+B330+B338+B347+B363+B373+B383+B391+B397</f>
        <v>193</v>
      </c>
      <c r="C310" s="122">
        <f>C311+C314++C323+C330+C338+C347+C363+C373+C383+C391+C397</f>
        <v>712</v>
      </c>
      <c r="D310" s="113">
        <f t="shared" si="18"/>
        <v>519</v>
      </c>
      <c r="E310" s="114">
        <f t="shared" si="17"/>
        <v>268.9119170984456</v>
      </c>
      <c r="F310" s="122">
        <f>F311+F314++F323+F330+F338+F347+F363+F373+F383+F391+F397</f>
        <v>712</v>
      </c>
    </row>
    <row r="311" spans="1:6" ht="15" customHeight="1">
      <c r="A311" s="115" t="s">
        <v>249</v>
      </c>
      <c r="B311" s="122">
        <f>SUM(B312:B313)</f>
        <v>0</v>
      </c>
      <c r="C311" s="122">
        <f>SUM(C312:C313)</f>
        <v>0</v>
      </c>
      <c r="D311" s="113">
        <f t="shared" si="18"/>
        <v>0</v>
      </c>
      <c r="E311" s="114">
        <f t="shared" si="17"/>
        <v>0</v>
      </c>
      <c r="F311" s="122">
        <f>SUM(F312:F313)</f>
        <v>0</v>
      </c>
    </row>
    <row r="312" spans="1:6" ht="15" customHeight="1">
      <c r="A312" s="127" t="s">
        <v>250</v>
      </c>
      <c r="B312" s="123"/>
      <c r="C312" s="123"/>
      <c r="D312" s="113">
        <f t="shared" si="18"/>
        <v>0</v>
      </c>
      <c r="E312" s="114">
        <f t="shared" si="17"/>
        <v>0</v>
      </c>
      <c r="F312" s="123"/>
    </row>
    <row r="313" spans="1:6" ht="15" customHeight="1">
      <c r="A313" s="127" t="s">
        <v>251</v>
      </c>
      <c r="B313" s="123"/>
      <c r="C313" s="123"/>
      <c r="D313" s="113"/>
      <c r="E313" s="114"/>
      <c r="F313" s="123"/>
    </row>
    <row r="314" spans="1:6" ht="15" customHeight="1">
      <c r="A314" s="115" t="s">
        <v>252</v>
      </c>
      <c r="B314" s="122">
        <f>SUM(B315:B322)</f>
        <v>0</v>
      </c>
      <c r="C314" s="122">
        <f>SUM(C315:C322)</f>
        <v>500</v>
      </c>
      <c r="D314" s="113">
        <f>C314-B314</f>
        <v>500</v>
      </c>
      <c r="E314" s="114">
        <f>IF(B314=0,,D314/B314*100)</f>
        <v>0</v>
      </c>
      <c r="F314" s="122">
        <f>SUM(F315:F322)</f>
        <v>500</v>
      </c>
    </row>
    <row r="315" spans="1:6" ht="15" customHeight="1">
      <c r="A315" s="117" t="s">
        <v>59</v>
      </c>
      <c r="B315" s="123"/>
      <c r="C315" s="123"/>
      <c r="D315" s="113">
        <f>C315-B315</f>
        <v>0</v>
      </c>
      <c r="E315" s="114">
        <f>IF(B315=0,,D315/B315*100)</f>
        <v>0</v>
      </c>
      <c r="F315" s="123"/>
    </row>
    <row r="316" spans="1:6" ht="15" customHeight="1">
      <c r="A316" s="117" t="s">
        <v>60</v>
      </c>
      <c r="B316" s="123"/>
      <c r="C316" s="123"/>
      <c r="D316" s="113">
        <f>C316-B316</f>
        <v>0</v>
      </c>
      <c r="E316" s="114">
        <f>IF(B316=0,,D316/B316*100)</f>
        <v>0</v>
      </c>
      <c r="F316" s="123"/>
    </row>
    <row r="317" spans="1:6" ht="15" customHeight="1">
      <c r="A317" s="117" t="s">
        <v>61</v>
      </c>
      <c r="B317" s="123"/>
      <c r="C317" s="123"/>
      <c r="D317" s="113">
        <f>C317-B317</f>
        <v>0</v>
      </c>
      <c r="E317" s="114">
        <f>IF(B317=0,,D317/B317*100)</f>
        <v>0</v>
      </c>
      <c r="F317" s="123"/>
    </row>
    <row r="318" spans="1:6" ht="15" customHeight="1">
      <c r="A318" s="117" t="s">
        <v>101</v>
      </c>
      <c r="B318" s="123"/>
      <c r="C318" s="123"/>
      <c r="D318" s="113">
        <f>C318-B318</f>
        <v>0</v>
      </c>
      <c r="E318" s="114">
        <f>IF(B318=0,,D318/B318*100)</f>
        <v>0</v>
      </c>
      <c r="F318" s="123"/>
    </row>
    <row r="319" spans="1:6" ht="15" customHeight="1">
      <c r="A319" s="117" t="s">
        <v>253</v>
      </c>
      <c r="B319" s="123"/>
      <c r="C319" s="123"/>
      <c r="D319" s="113"/>
      <c r="E319" s="114"/>
      <c r="F319" s="123"/>
    </row>
    <row r="320" spans="1:6" ht="15" customHeight="1">
      <c r="A320" s="117" t="s">
        <v>254</v>
      </c>
      <c r="B320" s="123"/>
      <c r="C320" s="123"/>
      <c r="D320" s="113"/>
      <c r="E320" s="114"/>
      <c r="F320" s="123"/>
    </row>
    <row r="321" spans="1:6" ht="15" customHeight="1">
      <c r="A321" s="117" t="s">
        <v>68</v>
      </c>
      <c r="B321" s="123"/>
      <c r="C321" s="123"/>
      <c r="D321" s="113">
        <f t="shared" ref="D321:D334" si="19">C321-B321</f>
        <v>0</v>
      </c>
      <c r="E321" s="114">
        <f t="shared" ref="E321:E334" si="20">IF(B321=0,,D321/B321*100)</f>
        <v>0</v>
      </c>
      <c r="F321" s="123"/>
    </row>
    <row r="322" spans="1:6" ht="15" customHeight="1">
      <c r="A322" s="117" t="s">
        <v>255</v>
      </c>
      <c r="B322" s="123"/>
      <c r="C322" s="123">
        <v>500</v>
      </c>
      <c r="D322" s="113">
        <f t="shared" si="19"/>
        <v>500</v>
      </c>
      <c r="E322" s="114">
        <f t="shared" si="20"/>
        <v>0</v>
      </c>
      <c r="F322" s="123">
        <v>500</v>
      </c>
    </row>
    <row r="323" spans="1:6" ht="15" customHeight="1">
      <c r="A323" s="115" t="s">
        <v>256</v>
      </c>
      <c r="B323" s="122">
        <f>SUM(B324:B329)</f>
        <v>0</v>
      </c>
      <c r="C323" s="122">
        <f>SUM(C324:C329)</f>
        <v>0</v>
      </c>
      <c r="D323" s="113">
        <f t="shared" si="19"/>
        <v>0</v>
      </c>
      <c r="E323" s="114">
        <f t="shared" si="20"/>
        <v>0</v>
      </c>
      <c r="F323" s="122">
        <f>SUM(F324:F329)</f>
        <v>0</v>
      </c>
    </row>
    <row r="324" spans="1:6" ht="15" customHeight="1">
      <c r="A324" s="117" t="s">
        <v>59</v>
      </c>
      <c r="B324" s="123"/>
      <c r="C324" s="123"/>
      <c r="D324" s="113">
        <f t="shared" si="19"/>
        <v>0</v>
      </c>
      <c r="E324" s="114">
        <f t="shared" si="20"/>
        <v>0</v>
      </c>
      <c r="F324" s="123"/>
    </row>
    <row r="325" spans="1:6" ht="15" customHeight="1">
      <c r="A325" s="117" t="s">
        <v>60</v>
      </c>
      <c r="B325" s="123"/>
      <c r="C325" s="123"/>
      <c r="D325" s="113">
        <f t="shared" si="19"/>
        <v>0</v>
      </c>
      <c r="E325" s="114">
        <f t="shared" si="20"/>
        <v>0</v>
      </c>
      <c r="F325" s="123"/>
    </row>
    <row r="326" spans="1:6" ht="15" customHeight="1">
      <c r="A326" s="117" t="s">
        <v>61</v>
      </c>
      <c r="B326" s="123"/>
      <c r="C326" s="123"/>
      <c r="D326" s="113">
        <f t="shared" si="19"/>
        <v>0</v>
      </c>
      <c r="E326" s="114">
        <f t="shared" si="20"/>
        <v>0</v>
      </c>
      <c r="F326" s="123"/>
    </row>
    <row r="327" spans="1:6" ht="15" customHeight="1">
      <c r="A327" s="117" t="s">
        <v>257</v>
      </c>
      <c r="B327" s="123"/>
      <c r="C327" s="123"/>
      <c r="D327" s="113">
        <f t="shared" si="19"/>
        <v>0</v>
      </c>
      <c r="E327" s="114">
        <f t="shared" si="20"/>
        <v>0</v>
      </c>
      <c r="F327" s="123"/>
    </row>
    <row r="328" spans="1:6" ht="15" customHeight="1">
      <c r="A328" s="117" t="s">
        <v>68</v>
      </c>
      <c r="B328" s="123"/>
      <c r="C328" s="123"/>
      <c r="D328" s="113">
        <f t="shared" si="19"/>
        <v>0</v>
      </c>
      <c r="E328" s="114">
        <f t="shared" si="20"/>
        <v>0</v>
      </c>
      <c r="F328" s="123"/>
    </row>
    <row r="329" spans="1:6" ht="15" customHeight="1">
      <c r="A329" s="117" t="s">
        <v>258</v>
      </c>
      <c r="B329" s="123"/>
      <c r="C329" s="123"/>
      <c r="D329" s="113">
        <f t="shared" si="19"/>
        <v>0</v>
      </c>
      <c r="E329" s="114">
        <f t="shared" si="20"/>
        <v>0</v>
      </c>
      <c r="F329" s="123"/>
    </row>
    <row r="330" spans="1:6" ht="15" customHeight="1">
      <c r="A330" s="115" t="s">
        <v>259</v>
      </c>
      <c r="B330" s="122">
        <f>SUM(B331:B337)</f>
        <v>0</v>
      </c>
      <c r="C330" s="122">
        <f>SUM(C331:C337)</f>
        <v>0</v>
      </c>
      <c r="D330" s="113">
        <f t="shared" si="19"/>
        <v>0</v>
      </c>
      <c r="E330" s="114">
        <f t="shared" si="20"/>
        <v>0</v>
      </c>
      <c r="F330" s="122">
        <f>SUM(F331:F337)</f>
        <v>0</v>
      </c>
    </row>
    <row r="331" spans="1:6" ht="15" customHeight="1">
      <c r="A331" s="117" t="s">
        <v>59</v>
      </c>
      <c r="B331" s="123"/>
      <c r="C331" s="123"/>
      <c r="D331" s="113">
        <f t="shared" si="19"/>
        <v>0</v>
      </c>
      <c r="E331" s="114">
        <f t="shared" si="20"/>
        <v>0</v>
      </c>
      <c r="F331" s="123"/>
    </row>
    <row r="332" spans="1:6" ht="15" customHeight="1">
      <c r="A332" s="117" t="s">
        <v>60</v>
      </c>
      <c r="B332" s="123"/>
      <c r="C332" s="123"/>
      <c r="D332" s="113">
        <f t="shared" si="19"/>
        <v>0</v>
      </c>
      <c r="E332" s="114">
        <f t="shared" si="20"/>
        <v>0</v>
      </c>
      <c r="F332" s="123"/>
    </row>
    <row r="333" spans="1:6" ht="15" customHeight="1">
      <c r="A333" s="117" t="s">
        <v>61</v>
      </c>
      <c r="B333" s="123"/>
      <c r="C333" s="123"/>
      <c r="D333" s="113">
        <f t="shared" si="19"/>
        <v>0</v>
      </c>
      <c r="E333" s="114">
        <f t="shared" si="20"/>
        <v>0</v>
      </c>
      <c r="F333" s="123"/>
    </row>
    <row r="334" spans="1:6" ht="15" customHeight="1">
      <c r="A334" s="117" t="s">
        <v>260</v>
      </c>
      <c r="B334" s="123"/>
      <c r="C334" s="123"/>
      <c r="D334" s="113">
        <f t="shared" si="19"/>
        <v>0</v>
      </c>
      <c r="E334" s="114">
        <f t="shared" si="20"/>
        <v>0</v>
      </c>
      <c r="F334" s="123"/>
    </row>
    <row r="335" spans="1:6" ht="15" customHeight="1">
      <c r="A335" s="117" t="s">
        <v>261</v>
      </c>
      <c r="B335" s="123"/>
      <c r="C335" s="123"/>
      <c r="D335" s="113"/>
      <c r="E335" s="114"/>
      <c r="F335" s="123"/>
    </row>
    <row r="336" spans="1:6" ht="15" customHeight="1">
      <c r="A336" s="117" t="s">
        <v>68</v>
      </c>
      <c r="B336" s="123"/>
      <c r="C336" s="123"/>
      <c r="D336" s="113">
        <f t="shared" ref="D336:D358" si="21">C336-B336</f>
        <v>0</v>
      </c>
      <c r="E336" s="114">
        <f t="shared" ref="E336:E358" si="22">IF(B336=0,,D336/B336*100)</f>
        <v>0</v>
      </c>
      <c r="F336" s="123"/>
    </row>
    <row r="337" spans="1:6" ht="15" customHeight="1">
      <c r="A337" s="117" t="s">
        <v>262</v>
      </c>
      <c r="B337" s="123"/>
      <c r="C337" s="123"/>
      <c r="D337" s="113">
        <f t="shared" si="21"/>
        <v>0</v>
      </c>
      <c r="E337" s="114">
        <f t="shared" si="22"/>
        <v>0</v>
      </c>
      <c r="F337" s="123"/>
    </row>
    <row r="338" spans="1:6" ht="15" customHeight="1">
      <c r="A338" s="115" t="s">
        <v>263</v>
      </c>
      <c r="B338" s="122">
        <f>SUM(B339:B346)</f>
        <v>0</v>
      </c>
      <c r="C338" s="122">
        <f>SUM(C339:C346)</f>
        <v>0</v>
      </c>
      <c r="D338" s="113">
        <f t="shared" si="21"/>
        <v>0</v>
      </c>
      <c r="E338" s="114">
        <f t="shared" si="22"/>
        <v>0</v>
      </c>
      <c r="F338" s="122">
        <f>SUM(F339:F346)</f>
        <v>0</v>
      </c>
    </row>
    <row r="339" spans="1:6" ht="15" customHeight="1">
      <c r="A339" s="117" t="s">
        <v>59</v>
      </c>
      <c r="B339" s="123"/>
      <c r="C339" s="123"/>
      <c r="D339" s="113">
        <f t="shared" si="21"/>
        <v>0</v>
      </c>
      <c r="E339" s="114">
        <f t="shared" si="22"/>
        <v>0</v>
      </c>
      <c r="F339" s="123"/>
    </row>
    <row r="340" spans="1:6" ht="15" customHeight="1">
      <c r="A340" s="117" t="s">
        <v>60</v>
      </c>
      <c r="B340" s="123"/>
      <c r="C340" s="123"/>
      <c r="D340" s="113">
        <f t="shared" si="21"/>
        <v>0</v>
      </c>
      <c r="E340" s="114">
        <f t="shared" si="22"/>
        <v>0</v>
      </c>
      <c r="F340" s="123"/>
    </row>
    <row r="341" spans="1:6" ht="15" customHeight="1">
      <c r="A341" s="117" t="s">
        <v>61</v>
      </c>
      <c r="B341" s="123"/>
      <c r="C341" s="123"/>
      <c r="D341" s="113">
        <f t="shared" si="21"/>
        <v>0</v>
      </c>
      <c r="E341" s="114">
        <f t="shared" si="22"/>
        <v>0</v>
      </c>
      <c r="F341" s="123"/>
    </row>
    <row r="342" spans="1:6" ht="15" customHeight="1">
      <c r="A342" s="117" t="s">
        <v>264</v>
      </c>
      <c r="B342" s="123"/>
      <c r="C342" s="123"/>
      <c r="D342" s="113">
        <f t="shared" si="21"/>
        <v>0</v>
      </c>
      <c r="E342" s="114">
        <f t="shared" si="22"/>
        <v>0</v>
      </c>
      <c r="F342" s="123"/>
    </row>
    <row r="343" spans="1:6" ht="15" customHeight="1">
      <c r="A343" s="117" t="s">
        <v>265</v>
      </c>
      <c r="B343" s="123"/>
      <c r="C343" s="123"/>
      <c r="D343" s="113">
        <f t="shared" si="21"/>
        <v>0</v>
      </c>
      <c r="E343" s="114">
        <f t="shared" si="22"/>
        <v>0</v>
      </c>
      <c r="F343" s="123"/>
    </row>
    <row r="344" spans="1:6" ht="15" customHeight="1">
      <c r="A344" s="117" t="s">
        <v>266</v>
      </c>
      <c r="B344" s="123"/>
      <c r="C344" s="123"/>
      <c r="D344" s="113">
        <f t="shared" si="21"/>
        <v>0</v>
      </c>
      <c r="E344" s="114">
        <f t="shared" si="22"/>
        <v>0</v>
      </c>
      <c r="F344" s="123"/>
    </row>
    <row r="345" spans="1:6" ht="15" customHeight="1">
      <c r="A345" s="117" t="s">
        <v>68</v>
      </c>
      <c r="B345" s="123"/>
      <c r="C345" s="123"/>
      <c r="D345" s="113">
        <f t="shared" si="21"/>
        <v>0</v>
      </c>
      <c r="E345" s="114">
        <f t="shared" si="22"/>
        <v>0</v>
      </c>
      <c r="F345" s="123"/>
    </row>
    <row r="346" spans="1:6" ht="15" customHeight="1">
      <c r="A346" s="117" t="s">
        <v>267</v>
      </c>
      <c r="B346" s="123"/>
      <c r="C346" s="123"/>
      <c r="D346" s="113">
        <f t="shared" si="21"/>
        <v>0</v>
      </c>
      <c r="E346" s="114">
        <f t="shared" si="22"/>
        <v>0</v>
      </c>
      <c r="F346" s="123"/>
    </row>
    <row r="347" spans="1:6" ht="15" customHeight="1">
      <c r="A347" s="115" t="s">
        <v>268</v>
      </c>
      <c r="B347" s="122">
        <f>SUM(B348:B362)</f>
        <v>193</v>
      </c>
      <c r="C347" s="122">
        <f>SUM(C348:C362)</f>
        <v>212</v>
      </c>
      <c r="D347" s="113">
        <f t="shared" si="21"/>
        <v>19</v>
      </c>
      <c r="E347" s="114">
        <f t="shared" si="22"/>
        <v>9.8445595854922274</v>
      </c>
      <c r="F347" s="122">
        <f>SUM(F348:F362)</f>
        <v>212</v>
      </c>
    </row>
    <row r="348" spans="1:6" ht="15" customHeight="1">
      <c r="A348" s="117" t="s">
        <v>59</v>
      </c>
      <c r="B348" s="123">
        <v>151</v>
      </c>
      <c r="C348" s="123">
        <v>155</v>
      </c>
      <c r="D348" s="113">
        <f t="shared" si="21"/>
        <v>4</v>
      </c>
      <c r="E348" s="114">
        <f t="shared" si="22"/>
        <v>2.6490066225165565</v>
      </c>
      <c r="F348" s="123">
        <v>155</v>
      </c>
    </row>
    <row r="349" spans="1:6" ht="15" customHeight="1">
      <c r="A349" s="117" t="s">
        <v>60</v>
      </c>
      <c r="B349" s="123"/>
      <c r="C349" s="123"/>
      <c r="D349" s="113">
        <f t="shared" si="21"/>
        <v>0</v>
      </c>
      <c r="E349" s="114">
        <f t="shared" si="22"/>
        <v>0</v>
      </c>
      <c r="F349" s="123"/>
    </row>
    <row r="350" spans="1:6" ht="15" customHeight="1">
      <c r="A350" s="117" t="s">
        <v>61</v>
      </c>
      <c r="B350" s="123"/>
      <c r="C350" s="123"/>
      <c r="D350" s="113">
        <f t="shared" si="21"/>
        <v>0</v>
      </c>
      <c r="E350" s="114">
        <f t="shared" si="22"/>
        <v>0</v>
      </c>
      <c r="F350" s="123"/>
    </row>
    <row r="351" spans="1:6" ht="15" customHeight="1">
      <c r="A351" s="117" t="s">
        <v>269</v>
      </c>
      <c r="B351" s="123"/>
      <c r="C351" s="123"/>
      <c r="D351" s="113">
        <f t="shared" si="21"/>
        <v>0</v>
      </c>
      <c r="E351" s="114">
        <f t="shared" si="22"/>
        <v>0</v>
      </c>
      <c r="F351" s="123"/>
    </row>
    <row r="352" spans="1:6" ht="15" customHeight="1">
      <c r="A352" s="117" t="s">
        <v>270</v>
      </c>
      <c r="B352" s="123"/>
      <c r="C352" s="123"/>
      <c r="D352" s="113">
        <f t="shared" si="21"/>
        <v>0</v>
      </c>
      <c r="E352" s="114">
        <f t="shared" si="22"/>
        <v>0</v>
      </c>
      <c r="F352" s="123"/>
    </row>
    <row r="353" spans="1:6" ht="15" customHeight="1">
      <c r="A353" s="117" t="s">
        <v>271</v>
      </c>
      <c r="B353" s="123">
        <v>22</v>
      </c>
      <c r="C353" s="123">
        <v>20</v>
      </c>
      <c r="D353" s="113">
        <f t="shared" si="21"/>
        <v>-2</v>
      </c>
      <c r="E353" s="114">
        <f t="shared" si="22"/>
        <v>-9.0909090909090917</v>
      </c>
      <c r="F353" s="123">
        <v>20</v>
      </c>
    </row>
    <row r="354" spans="1:6" ht="15" customHeight="1">
      <c r="A354" s="117" t="s">
        <v>272</v>
      </c>
      <c r="B354" s="123"/>
      <c r="C354" s="123">
        <v>10</v>
      </c>
      <c r="D354" s="113">
        <f t="shared" si="21"/>
        <v>10</v>
      </c>
      <c r="E354" s="114">
        <f t="shared" si="22"/>
        <v>0</v>
      </c>
      <c r="F354" s="123">
        <v>10</v>
      </c>
    </row>
    <row r="355" spans="1:6" ht="15" customHeight="1">
      <c r="A355" s="117" t="s">
        <v>273</v>
      </c>
      <c r="B355" s="123"/>
      <c r="C355" s="123"/>
      <c r="D355" s="113">
        <f t="shared" si="21"/>
        <v>0</v>
      </c>
      <c r="E355" s="114">
        <f t="shared" si="22"/>
        <v>0</v>
      </c>
      <c r="F355" s="123"/>
    </row>
    <row r="356" spans="1:6" ht="15" customHeight="1">
      <c r="A356" s="117" t="s">
        <v>274</v>
      </c>
      <c r="B356" s="123"/>
      <c r="C356" s="123"/>
      <c r="D356" s="113">
        <f t="shared" si="21"/>
        <v>0</v>
      </c>
      <c r="E356" s="114">
        <f t="shared" si="22"/>
        <v>0</v>
      </c>
      <c r="F356" s="123"/>
    </row>
    <row r="357" spans="1:6" ht="15" customHeight="1">
      <c r="A357" s="117" t="s">
        <v>275</v>
      </c>
      <c r="B357" s="123"/>
      <c r="C357" s="123">
        <v>10</v>
      </c>
      <c r="D357" s="113">
        <f t="shared" si="21"/>
        <v>10</v>
      </c>
      <c r="E357" s="114">
        <f t="shared" si="22"/>
        <v>0</v>
      </c>
      <c r="F357" s="123">
        <v>10</v>
      </c>
    </row>
    <row r="358" spans="1:6" ht="15" customHeight="1">
      <c r="A358" s="117" t="s">
        <v>276</v>
      </c>
      <c r="B358" s="123"/>
      <c r="C358" s="123"/>
      <c r="D358" s="113">
        <f t="shared" si="21"/>
        <v>0</v>
      </c>
      <c r="E358" s="114">
        <f t="shared" si="22"/>
        <v>0</v>
      </c>
      <c r="F358" s="123"/>
    </row>
    <row r="359" spans="1:6" ht="15" customHeight="1">
      <c r="A359" s="117" t="s">
        <v>277</v>
      </c>
      <c r="B359" s="123"/>
      <c r="C359" s="123"/>
      <c r="D359" s="113"/>
      <c r="E359" s="114"/>
      <c r="F359" s="123"/>
    </row>
    <row r="360" spans="1:6" ht="15" customHeight="1">
      <c r="A360" s="117" t="s">
        <v>101</v>
      </c>
      <c r="B360" s="123"/>
      <c r="C360" s="123"/>
      <c r="D360" s="113"/>
      <c r="E360" s="114"/>
      <c r="F360" s="123"/>
    </row>
    <row r="361" spans="1:6" ht="15" customHeight="1">
      <c r="A361" s="117" t="s">
        <v>68</v>
      </c>
      <c r="B361" s="123">
        <v>20</v>
      </c>
      <c r="C361" s="123">
        <v>17</v>
      </c>
      <c r="D361" s="113">
        <f t="shared" ref="D361:D369" si="23">C361-B361</f>
        <v>-3</v>
      </c>
      <c r="E361" s="114">
        <f t="shared" ref="E361:E369" si="24">IF(B361=0,,D361/B361*100)</f>
        <v>-15</v>
      </c>
      <c r="F361" s="123">
        <v>17</v>
      </c>
    </row>
    <row r="362" spans="1:6" ht="15" customHeight="1">
      <c r="A362" s="117" t="s">
        <v>278</v>
      </c>
      <c r="B362" s="123"/>
      <c r="C362" s="123"/>
      <c r="D362" s="113">
        <f t="shared" si="23"/>
        <v>0</v>
      </c>
      <c r="E362" s="114">
        <f t="shared" si="24"/>
        <v>0</v>
      </c>
      <c r="F362" s="123"/>
    </row>
    <row r="363" spans="1:6" ht="15" customHeight="1">
      <c r="A363" s="115" t="s">
        <v>279</v>
      </c>
      <c r="B363" s="122">
        <f>SUM(B364:B372)</f>
        <v>0</v>
      </c>
      <c r="C363" s="122">
        <f>SUM(C364:C372)</f>
        <v>0</v>
      </c>
      <c r="D363" s="113">
        <f t="shared" si="23"/>
        <v>0</v>
      </c>
      <c r="E363" s="114">
        <f t="shared" si="24"/>
        <v>0</v>
      </c>
      <c r="F363" s="122">
        <f>SUM(F364:F372)</f>
        <v>0</v>
      </c>
    </row>
    <row r="364" spans="1:6" ht="15" customHeight="1">
      <c r="A364" s="117" t="s">
        <v>59</v>
      </c>
      <c r="B364" s="123"/>
      <c r="C364" s="123"/>
      <c r="D364" s="113">
        <f t="shared" si="23"/>
        <v>0</v>
      </c>
      <c r="E364" s="114">
        <f t="shared" si="24"/>
        <v>0</v>
      </c>
      <c r="F364" s="123"/>
    </row>
    <row r="365" spans="1:6" ht="15" customHeight="1">
      <c r="A365" s="117" t="s">
        <v>60</v>
      </c>
      <c r="B365" s="123"/>
      <c r="C365" s="123"/>
      <c r="D365" s="113">
        <f t="shared" si="23"/>
        <v>0</v>
      </c>
      <c r="E365" s="114">
        <f t="shared" si="24"/>
        <v>0</v>
      </c>
      <c r="F365" s="123"/>
    </row>
    <row r="366" spans="1:6" ht="15" customHeight="1">
      <c r="A366" s="117" t="s">
        <v>61</v>
      </c>
      <c r="B366" s="123"/>
      <c r="C366" s="123"/>
      <c r="D366" s="113">
        <f t="shared" si="23"/>
        <v>0</v>
      </c>
      <c r="E366" s="114">
        <f t="shared" si="24"/>
        <v>0</v>
      </c>
      <c r="F366" s="123"/>
    </row>
    <row r="367" spans="1:6" ht="15" customHeight="1">
      <c r="A367" s="117" t="s">
        <v>280</v>
      </c>
      <c r="B367" s="123"/>
      <c r="C367" s="123"/>
      <c r="D367" s="113">
        <f t="shared" si="23"/>
        <v>0</v>
      </c>
      <c r="E367" s="114">
        <f t="shared" si="24"/>
        <v>0</v>
      </c>
      <c r="F367" s="123"/>
    </row>
    <row r="368" spans="1:6" ht="15" customHeight="1">
      <c r="A368" s="117" t="s">
        <v>281</v>
      </c>
      <c r="B368" s="123"/>
      <c r="C368" s="123"/>
      <c r="D368" s="113">
        <f t="shared" si="23"/>
        <v>0</v>
      </c>
      <c r="E368" s="114">
        <f t="shared" si="24"/>
        <v>0</v>
      </c>
      <c r="F368" s="123"/>
    </row>
    <row r="369" spans="1:6" ht="15" customHeight="1">
      <c r="A369" s="117" t="s">
        <v>282</v>
      </c>
      <c r="B369" s="123"/>
      <c r="C369" s="123"/>
      <c r="D369" s="113">
        <f t="shared" si="23"/>
        <v>0</v>
      </c>
      <c r="E369" s="114">
        <f t="shared" si="24"/>
        <v>0</v>
      </c>
      <c r="F369" s="123"/>
    </row>
    <row r="370" spans="1:6" ht="15" customHeight="1">
      <c r="A370" s="117" t="s">
        <v>283</v>
      </c>
      <c r="B370" s="123"/>
      <c r="C370" s="123"/>
      <c r="D370" s="113"/>
      <c r="E370" s="114"/>
      <c r="F370" s="123"/>
    </row>
    <row r="371" spans="1:6" ht="15" customHeight="1">
      <c r="A371" s="117" t="s">
        <v>68</v>
      </c>
      <c r="B371" s="123"/>
      <c r="C371" s="123"/>
      <c r="D371" s="113">
        <f t="shared" ref="D371:D379" si="25">C371-B371</f>
        <v>0</v>
      </c>
      <c r="E371" s="114">
        <f t="shared" ref="E371:E379" si="26">IF(B371=0,,D371/B371*100)</f>
        <v>0</v>
      </c>
      <c r="F371" s="123"/>
    </row>
    <row r="372" spans="1:6" ht="15" customHeight="1">
      <c r="A372" s="117" t="s">
        <v>284</v>
      </c>
      <c r="B372" s="123"/>
      <c r="C372" s="123"/>
      <c r="D372" s="113">
        <f t="shared" si="25"/>
        <v>0</v>
      </c>
      <c r="E372" s="114">
        <f t="shared" si="26"/>
        <v>0</v>
      </c>
      <c r="F372" s="123"/>
    </row>
    <row r="373" spans="1:6" ht="15" customHeight="1">
      <c r="A373" s="115" t="s">
        <v>285</v>
      </c>
      <c r="B373" s="122">
        <f>SUM(B374:B382)</f>
        <v>0</v>
      </c>
      <c r="C373" s="122">
        <f>SUM(C374:C382)</f>
        <v>0</v>
      </c>
      <c r="D373" s="113">
        <f t="shared" si="25"/>
        <v>0</v>
      </c>
      <c r="E373" s="114">
        <f t="shared" si="26"/>
        <v>0</v>
      </c>
      <c r="F373" s="122">
        <f>SUM(F374:F382)</f>
        <v>0</v>
      </c>
    </row>
    <row r="374" spans="1:6" ht="15" customHeight="1">
      <c r="A374" s="117" t="s">
        <v>59</v>
      </c>
      <c r="B374" s="123"/>
      <c r="C374" s="123"/>
      <c r="D374" s="113">
        <f t="shared" si="25"/>
        <v>0</v>
      </c>
      <c r="E374" s="114">
        <f t="shared" si="26"/>
        <v>0</v>
      </c>
      <c r="F374" s="123"/>
    </row>
    <row r="375" spans="1:6" ht="15" customHeight="1">
      <c r="A375" s="117" t="s">
        <v>60</v>
      </c>
      <c r="B375" s="123"/>
      <c r="C375" s="123"/>
      <c r="D375" s="113">
        <f t="shared" si="25"/>
        <v>0</v>
      </c>
      <c r="E375" s="114">
        <f t="shared" si="26"/>
        <v>0</v>
      </c>
      <c r="F375" s="123"/>
    </row>
    <row r="376" spans="1:6" ht="15" customHeight="1">
      <c r="A376" s="117" t="s">
        <v>61</v>
      </c>
      <c r="B376" s="123"/>
      <c r="C376" s="123"/>
      <c r="D376" s="113">
        <f t="shared" si="25"/>
        <v>0</v>
      </c>
      <c r="E376" s="114">
        <f t="shared" si="26"/>
        <v>0</v>
      </c>
      <c r="F376" s="123"/>
    </row>
    <row r="377" spans="1:6" ht="15" customHeight="1">
      <c r="A377" s="117" t="s">
        <v>286</v>
      </c>
      <c r="B377" s="123"/>
      <c r="C377" s="123"/>
      <c r="D377" s="113">
        <f t="shared" si="25"/>
        <v>0</v>
      </c>
      <c r="E377" s="114">
        <f t="shared" si="26"/>
        <v>0</v>
      </c>
      <c r="F377" s="123"/>
    </row>
    <row r="378" spans="1:6" ht="15" customHeight="1">
      <c r="A378" s="117" t="s">
        <v>287</v>
      </c>
      <c r="B378" s="123"/>
      <c r="C378" s="123"/>
      <c r="D378" s="113">
        <f t="shared" si="25"/>
        <v>0</v>
      </c>
      <c r="E378" s="114">
        <f t="shared" si="26"/>
        <v>0</v>
      </c>
      <c r="F378" s="123"/>
    </row>
    <row r="379" spans="1:6" ht="15" customHeight="1">
      <c r="A379" s="166" t="s">
        <v>1229</v>
      </c>
      <c r="B379" s="123"/>
      <c r="C379" s="123"/>
      <c r="D379" s="113">
        <f t="shared" si="25"/>
        <v>0</v>
      </c>
      <c r="E379" s="114">
        <f t="shared" si="26"/>
        <v>0</v>
      </c>
      <c r="F379" s="123"/>
    </row>
    <row r="380" spans="1:6" ht="15" customHeight="1">
      <c r="A380" s="117" t="s">
        <v>101</v>
      </c>
      <c r="B380" s="123"/>
      <c r="C380" s="123"/>
      <c r="D380" s="113"/>
      <c r="E380" s="114"/>
      <c r="F380" s="123"/>
    </row>
    <row r="381" spans="1:6" ht="15" customHeight="1">
      <c r="A381" s="117" t="s">
        <v>68</v>
      </c>
      <c r="B381" s="123"/>
      <c r="C381" s="123"/>
      <c r="D381" s="113">
        <f t="shared" ref="D381:D394" si="27">C381-B381</f>
        <v>0</v>
      </c>
      <c r="E381" s="114">
        <f t="shared" ref="E381:E394" si="28">IF(B381=0,,D381/B381*100)</f>
        <v>0</v>
      </c>
      <c r="F381" s="123"/>
    </row>
    <row r="382" spans="1:6" ht="15" customHeight="1">
      <c r="A382" s="117" t="s">
        <v>288</v>
      </c>
      <c r="B382" s="123"/>
      <c r="C382" s="123"/>
      <c r="D382" s="113">
        <f t="shared" si="27"/>
        <v>0</v>
      </c>
      <c r="E382" s="114">
        <f t="shared" si="28"/>
        <v>0</v>
      </c>
      <c r="F382" s="123"/>
    </row>
    <row r="383" spans="1:6" ht="15" customHeight="1">
      <c r="A383" s="115" t="s">
        <v>289</v>
      </c>
      <c r="B383" s="122">
        <f>SUM(B384:B390)</f>
        <v>0</v>
      </c>
      <c r="C383" s="122">
        <f>SUM(C384:C390)</f>
        <v>0</v>
      </c>
      <c r="D383" s="113">
        <f t="shared" si="27"/>
        <v>0</v>
      </c>
      <c r="E383" s="114">
        <f t="shared" si="28"/>
        <v>0</v>
      </c>
      <c r="F383" s="122">
        <f>SUM(F384:F390)</f>
        <v>0</v>
      </c>
    </row>
    <row r="384" spans="1:6" ht="15" customHeight="1">
      <c r="A384" s="117" t="s">
        <v>59</v>
      </c>
      <c r="B384" s="123"/>
      <c r="C384" s="123"/>
      <c r="D384" s="113">
        <f t="shared" si="27"/>
        <v>0</v>
      </c>
      <c r="E384" s="114">
        <f t="shared" si="28"/>
        <v>0</v>
      </c>
      <c r="F384" s="123"/>
    </row>
    <row r="385" spans="1:6" ht="15" customHeight="1">
      <c r="A385" s="117" t="s">
        <v>60</v>
      </c>
      <c r="B385" s="123"/>
      <c r="C385" s="123"/>
      <c r="D385" s="113">
        <f t="shared" si="27"/>
        <v>0</v>
      </c>
      <c r="E385" s="114">
        <f t="shared" si="28"/>
        <v>0</v>
      </c>
      <c r="F385" s="123"/>
    </row>
    <row r="386" spans="1:6" ht="15" customHeight="1">
      <c r="A386" s="117" t="s">
        <v>61</v>
      </c>
      <c r="B386" s="123"/>
      <c r="C386" s="123"/>
      <c r="D386" s="113">
        <f t="shared" si="27"/>
        <v>0</v>
      </c>
      <c r="E386" s="114">
        <f t="shared" si="28"/>
        <v>0</v>
      </c>
      <c r="F386" s="123"/>
    </row>
    <row r="387" spans="1:6" ht="15" customHeight="1">
      <c r="A387" s="117" t="s">
        <v>290</v>
      </c>
      <c r="B387" s="123"/>
      <c r="C387" s="123"/>
      <c r="D387" s="113">
        <f t="shared" si="27"/>
        <v>0</v>
      </c>
      <c r="E387" s="114">
        <f t="shared" si="28"/>
        <v>0</v>
      </c>
      <c r="F387" s="123"/>
    </row>
    <row r="388" spans="1:6" ht="15" customHeight="1">
      <c r="A388" s="117" t="s">
        <v>291</v>
      </c>
      <c r="B388" s="123"/>
      <c r="C388" s="123"/>
      <c r="D388" s="113">
        <f t="shared" si="27"/>
        <v>0</v>
      </c>
      <c r="E388" s="114">
        <f t="shared" si="28"/>
        <v>0</v>
      </c>
      <c r="F388" s="123"/>
    </row>
    <row r="389" spans="1:6" ht="15" customHeight="1">
      <c r="A389" s="117" t="s">
        <v>68</v>
      </c>
      <c r="B389" s="123"/>
      <c r="C389" s="123"/>
      <c r="D389" s="113">
        <f t="shared" si="27"/>
        <v>0</v>
      </c>
      <c r="E389" s="114">
        <f t="shared" si="28"/>
        <v>0</v>
      </c>
      <c r="F389" s="123"/>
    </row>
    <row r="390" spans="1:6" ht="15" customHeight="1">
      <c r="A390" s="117" t="s">
        <v>292</v>
      </c>
      <c r="B390" s="123"/>
      <c r="C390" s="123"/>
      <c r="D390" s="113">
        <f t="shared" si="27"/>
        <v>0</v>
      </c>
      <c r="E390" s="114">
        <f t="shared" si="28"/>
        <v>0</v>
      </c>
      <c r="F390" s="123"/>
    </row>
    <row r="391" spans="1:6" ht="15" customHeight="1">
      <c r="A391" s="115" t="s">
        <v>293</v>
      </c>
      <c r="B391" s="122">
        <f>SUM(B392:B396)</f>
        <v>0</v>
      </c>
      <c r="C391" s="122">
        <f>SUM(C392:C396)</f>
        <v>0</v>
      </c>
      <c r="D391" s="113">
        <f t="shared" si="27"/>
        <v>0</v>
      </c>
      <c r="E391" s="114">
        <f t="shared" si="28"/>
        <v>0</v>
      </c>
      <c r="F391" s="122">
        <f>SUM(F392:F396)</f>
        <v>0</v>
      </c>
    </row>
    <row r="392" spans="1:6" ht="15" customHeight="1">
      <c r="A392" s="117" t="s">
        <v>59</v>
      </c>
      <c r="B392" s="123"/>
      <c r="C392" s="123"/>
      <c r="D392" s="113">
        <f t="shared" si="27"/>
        <v>0</v>
      </c>
      <c r="E392" s="114">
        <f t="shared" si="28"/>
        <v>0</v>
      </c>
      <c r="F392" s="123"/>
    </row>
    <row r="393" spans="1:6" ht="15" customHeight="1">
      <c r="A393" s="117" t="s">
        <v>60</v>
      </c>
      <c r="B393" s="123"/>
      <c r="C393" s="123"/>
      <c r="D393" s="113">
        <f t="shared" si="27"/>
        <v>0</v>
      </c>
      <c r="E393" s="114">
        <f t="shared" si="28"/>
        <v>0</v>
      </c>
      <c r="F393" s="123"/>
    </row>
    <row r="394" spans="1:6" ht="15" customHeight="1">
      <c r="A394" s="117" t="s">
        <v>294</v>
      </c>
      <c r="B394" s="123"/>
      <c r="C394" s="123"/>
      <c r="D394" s="113">
        <f t="shared" si="27"/>
        <v>0</v>
      </c>
      <c r="E394" s="114">
        <f t="shared" si="28"/>
        <v>0</v>
      </c>
      <c r="F394" s="123"/>
    </row>
    <row r="395" spans="1:6" ht="15" customHeight="1">
      <c r="A395" s="117" t="s">
        <v>295</v>
      </c>
      <c r="B395" s="123"/>
      <c r="C395" s="123"/>
      <c r="D395" s="113"/>
      <c r="E395" s="114"/>
      <c r="F395" s="123"/>
    </row>
    <row r="396" spans="1:6" ht="15" customHeight="1">
      <c r="A396" s="117" t="s">
        <v>296</v>
      </c>
      <c r="B396" s="123"/>
      <c r="C396" s="123"/>
      <c r="D396" s="113">
        <f t="shared" ref="D396:D459" si="29">C396-B396</f>
        <v>0</v>
      </c>
      <c r="E396" s="114">
        <f t="shared" ref="E396:E459" si="30">IF(B396=0,,D396/B396*100)</f>
        <v>0</v>
      </c>
      <c r="F396" s="123"/>
    </row>
    <row r="397" spans="1:6" ht="15" customHeight="1">
      <c r="A397" s="115" t="s">
        <v>297</v>
      </c>
      <c r="B397" s="122">
        <f>SUM(B398:B398)</f>
        <v>0</v>
      </c>
      <c r="C397" s="122">
        <f>SUM(C398:C398)</f>
        <v>0</v>
      </c>
      <c r="D397" s="113">
        <f t="shared" si="29"/>
        <v>0</v>
      </c>
      <c r="E397" s="114">
        <f t="shared" si="30"/>
        <v>0</v>
      </c>
      <c r="F397" s="122">
        <f>SUM(F398:F398)</f>
        <v>0</v>
      </c>
    </row>
    <row r="398" spans="1:6" ht="15" customHeight="1">
      <c r="A398" s="117" t="s">
        <v>298</v>
      </c>
      <c r="B398" s="123"/>
      <c r="C398" s="123"/>
      <c r="D398" s="113">
        <f t="shared" si="29"/>
        <v>0</v>
      </c>
      <c r="E398" s="114">
        <f t="shared" si="30"/>
        <v>0</v>
      </c>
      <c r="F398" s="123"/>
    </row>
    <row r="399" spans="1:6" ht="15" customHeight="1">
      <c r="A399" s="115" t="s">
        <v>299</v>
      </c>
      <c r="B399" s="122">
        <f>B400+B405+B414+B421+B427+B431+B435+B439+B445+B452</f>
        <v>3628</v>
      </c>
      <c r="C399" s="122">
        <f>C400+C405+C414+C421+C427+C431+C435+C439+C445+C452</f>
        <v>4581</v>
      </c>
      <c r="D399" s="113">
        <f t="shared" si="29"/>
        <v>953</v>
      </c>
      <c r="E399" s="114">
        <f t="shared" si="30"/>
        <v>26.267916207276738</v>
      </c>
      <c r="F399" s="122">
        <f>F400+F405+F414+F421+F427+F431+F435+F439+F445+F452</f>
        <v>4581</v>
      </c>
    </row>
    <row r="400" spans="1:6" ht="15" customHeight="1">
      <c r="A400" s="115" t="s">
        <v>300</v>
      </c>
      <c r="B400" s="122">
        <f>SUM(B401:B404)</f>
        <v>81</v>
      </c>
      <c r="C400" s="122">
        <f>SUM(C401:C404)</f>
        <v>50</v>
      </c>
      <c r="D400" s="113">
        <f t="shared" si="29"/>
        <v>-31</v>
      </c>
      <c r="E400" s="114">
        <f t="shared" si="30"/>
        <v>-38.271604938271601</v>
      </c>
      <c r="F400" s="122">
        <f>SUM(F401:F404)</f>
        <v>50</v>
      </c>
    </row>
    <row r="401" spans="1:6" ht="15" customHeight="1">
      <c r="A401" s="117" t="s">
        <v>59</v>
      </c>
      <c r="B401" s="123">
        <v>81</v>
      </c>
      <c r="C401" s="123">
        <v>50</v>
      </c>
      <c r="D401" s="113">
        <f t="shared" si="29"/>
        <v>-31</v>
      </c>
      <c r="E401" s="114">
        <f t="shared" si="30"/>
        <v>-38.271604938271601</v>
      </c>
      <c r="F401" s="123">
        <v>50</v>
      </c>
    </row>
    <row r="402" spans="1:6" ht="15" customHeight="1">
      <c r="A402" s="117" t="s">
        <v>60</v>
      </c>
      <c r="B402" s="123"/>
      <c r="C402" s="123"/>
      <c r="D402" s="113">
        <f t="shared" si="29"/>
        <v>0</v>
      </c>
      <c r="E402" s="114">
        <f t="shared" si="30"/>
        <v>0</v>
      </c>
      <c r="F402" s="123"/>
    </row>
    <row r="403" spans="1:6" ht="15" customHeight="1">
      <c r="A403" s="117" t="s">
        <v>61</v>
      </c>
      <c r="B403" s="123"/>
      <c r="C403" s="123"/>
      <c r="D403" s="113">
        <f t="shared" si="29"/>
        <v>0</v>
      </c>
      <c r="E403" s="114">
        <f t="shared" si="30"/>
        <v>0</v>
      </c>
      <c r="F403" s="123"/>
    </row>
    <row r="404" spans="1:6" ht="15" customHeight="1">
      <c r="A404" s="117" t="s">
        <v>301</v>
      </c>
      <c r="B404" s="123"/>
      <c r="C404" s="123"/>
      <c r="D404" s="113">
        <f t="shared" si="29"/>
        <v>0</v>
      </c>
      <c r="E404" s="114">
        <f t="shared" si="30"/>
        <v>0</v>
      </c>
      <c r="F404" s="123"/>
    </row>
    <row r="405" spans="1:6" ht="15" customHeight="1">
      <c r="A405" s="115" t="s">
        <v>302</v>
      </c>
      <c r="B405" s="122">
        <f>SUM(B406:B413)</f>
        <v>3353</v>
      </c>
      <c r="C405" s="122">
        <f>SUM(C406:C413)</f>
        <v>4301</v>
      </c>
      <c r="D405" s="113">
        <f t="shared" si="29"/>
        <v>948</v>
      </c>
      <c r="E405" s="114">
        <f t="shared" si="30"/>
        <v>28.27318818968088</v>
      </c>
      <c r="F405" s="122">
        <f>SUM(F406:F413)</f>
        <v>4301</v>
      </c>
    </row>
    <row r="406" spans="1:6" ht="15" customHeight="1">
      <c r="A406" s="117" t="s">
        <v>303</v>
      </c>
      <c r="B406" s="123"/>
      <c r="C406" s="123">
        <v>96</v>
      </c>
      <c r="D406" s="113">
        <f t="shared" si="29"/>
        <v>96</v>
      </c>
      <c r="E406" s="114">
        <f t="shared" si="30"/>
        <v>0</v>
      </c>
      <c r="F406" s="123">
        <v>96</v>
      </c>
    </row>
    <row r="407" spans="1:6" ht="15" customHeight="1">
      <c r="A407" s="117" t="s">
        <v>304</v>
      </c>
      <c r="B407" s="123">
        <v>3353</v>
      </c>
      <c r="C407" s="123">
        <v>4205</v>
      </c>
      <c r="D407" s="113">
        <f t="shared" si="29"/>
        <v>852</v>
      </c>
      <c r="E407" s="114">
        <f t="shared" si="30"/>
        <v>25.410080524903073</v>
      </c>
      <c r="F407" s="123">
        <v>4205</v>
      </c>
    </row>
    <row r="408" spans="1:6" ht="15" customHeight="1">
      <c r="A408" s="117" t="s">
        <v>305</v>
      </c>
      <c r="B408" s="123"/>
      <c r="C408" s="123"/>
      <c r="D408" s="113">
        <f t="shared" si="29"/>
        <v>0</v>
      </c>
      <c r="E408" s="114">
        <f t="shared" si="30"/>
        <v>0</v>
      </c>
      <c r="F408" s="123"/>
    </row>
    <row r="409" spans="1:6" ht="15" customHeight="1">
      <c r="A409" s="117" t="s">
        <v>306</v>
      </c>
      <c r="B409" s="123"/>
      <c r="C409" s="123"/>
      <c r="D409" s="113">
        <f t="shared" si="29"/>
        <v>0</v>
      </c>
      <c r="E409" s="114">
        <f t="shared" si="30"/>
        <v>0</v>
      </c>
      <c r="F409" s="123"/>
    </row>
    <row r="410" spans="1:6" ht="15" customHeight="1">
      <c r="A410" s="117" t="s">
        <v>307</v>
      </c>
      <c r="B410" s="123"/>
      <c r="C410" s="123"/>
      <c r="D410" s="113">
        <f t="shared" si="29"/>
        <v>0</v>
      </c>
      <c r="E410" s="114">
        <f t="shared" si="30"/>
        <v>0</v>
      </c>
      <c r="F410" s="123"/>
    </row>
    <row r="411" spans="1:6" ht="15" customHeight="1">
      <c r="A411" s="117" t="s">
        <v>308</v>
      </c>
      <c r="B411" s="123"/>
      <c r="C411" s="123"/>
      <c r="D411" s="113">
        <f t="shared" si="29"/>
        <v>0</v>
      </c>
      <c r="E411" s="114">
        <f t="shared" si="30"/>
        <v>0</v>
      </c>
      <c r="F411" s="123"/>
    </row>
    <row r="412" spans="1:6" ht="15" customHeight="1">
      <c r="A412" s="117" t="s">
        <v>309</v>
      </c>
      <c r="B412" s="123"/>
      <c r="C412" s="123"/>
      <c r="D412" s="113">
        <f t="shared" si="29"/>
        <v>0</v>
      </c>
      <c r="E412" s="114">
        <f t="shared" si="30"/>
        <v>0</v>
      </c>
      <c r="F412" s="123"/>
    </row>
    <row r="413" spans="1:6" ht="15" customHeight="1">
      <c r="A413" s="117" t="s">
        <v>310</v>
      </c>
      <c r="B413" s="123"/>
      <c r="C413" s="123"/>
      <c r="D413" s="113">
        <f t="shared" si="29"/>
        <v>0</v>
      </c>
      <c r="E413" s="114">
        <f t="shared" si="30"/>
        <v>0</v>
      </c>
      <c r="F413" s="123"/>
    </row>
    <row r="414" spans="1:6" ht="15" customHeight="1">
      <c r="A414" s="115" t="s">
        <v>311</v>
      </c>
      <c r="B414" s="122">
        <f>SUM(B415:B420)</f>
        <v>0</v>
      </c>
      <c r="C414" s="122">
        <f>SUM(C415:C420)</f>
        <v>0</v>
      </c>
      <c r="D414" s="113">
        <f t="shared" si="29"/>
        <v>0</v>
      </c>
      <c r="E414" s="114">
        <f t="shared" si="30"/>
        <v>0</v>
      </c>
      <c r="F414" s="122">
        <f>SUM(F415:F420)</f>
        <v>0</v>
      </c>
    </row>
    <row r="415" spans="1:6" ht="15" customHeight="1">
      <c r="A415" s="117" t="s">
        <v>312</v>
      </c>
      <c r="B415" s="123"/>
      <c r="C415" s="123"/>
      <c r="D415" s="113">
        <f t="shared" si="29"/>
        <v>0</v>
      </c>
      <c r="E415" s="114">
        <f t="shared" si="30"/>
        <v>0</v>
      </c>
      <c r="F415" s="123"/>
    </row>
    <row r="416" spans="1:6" ht="15" customHeight="1">
      <c r="A416" s="117" t="s">
        <v>313</v>
      </c>
      <c r="B416" s="123"/>
      <c r="C416" s="123"/>
      <c r="D416" s="113">
        <f t="shared" si="29"/>
        <v>0</v>
      </c>
      <c r="E416" s="114">
        <f t="shared" si="30"/>
        <v>0</v>
      </c>
      <c r="F416" s="123"/>
    </row>
    <row r="417" spans="1:6" ht="15" customHeight="1">
      <c r="A417" s="117" t="s">
        <v>314</v>
      </c>
      <c r="B417" s="123"/>
      <c r="C417" s="123"/>
      <c r="D417" s="113">
        <f t="shared" si="29"/>
        <v>0</v>
      </c>
      <c r="E417" s="114">
        <f t="shared" si="30"/>
        <v>0</v>
      </c>
      <c r="F417" s="123"/>
    </row>
    <row r="418" spans="1:6" ht="15" customHeight="1">
      <c r="A418" s="117" t="s">
        <v>315</v>
      </c>
      <c r="B418" s="123"/>
      <c r="C418" s="123"/>
      <c r="D418" s="113">
        <f t="shared" si="29"/>
        <v>0</v>
      </c>
      <c r="E418" s="114">
        <f t="shared" si="30"/>
        <v>0</v>
      </c>
      <c r="F418" s="123"/>
    </row>
    <row r="419" spans="1:6" ht="15" customHeight="1">
      <c r="A419" s="117" t="s">
        <v>316</v>
      </c>
      <c r="B419" s="123"/>
      <c r="C419" s="123"/>
      <c r="D419" s="113">
        <f t="shared" si="29"/>
        <v>0</v>
      </c>
      <c r="E419" s="114">
        <f t="shared" si="30"/>
        <v>0</v>
      </c>
      <c r="F419" s="123"/>
    </row>
    <row r="420" spans="1:6" ht="15" customHeight="1">
      <c r="A420" s="117" t="s">
        <v>317</v>
      </c>
      <c r="B420" s="123"/>
      <c r="C420" s="123"/>
      <c r="D420" s="113">
        <f t="shared" si="29"/>
        <v>0</v>
      </c>
      <c r="E420" s="114">
        <f t="shared" si="30"/>
        <v>0</v>
      </c>
      <c r="F420" s="123"/>
    </row>
    <row r="421" spans="1:6" ht="15" customHeight="1">
      <c r="A421" s="115" t="s">
        <v>318</v>
      </c>
      <c r="B421" s="122">
        <f>SUM(B422:B426)</f>
        <v>0</v>
      </c>
      <c r="C421" s="122">
        <f>SUM(C422:C426)</f>
        <v>0</v>
      </c>
      <c r="D421" s="113">
        <f t="shared" si="29"/>
        <v>0</v>
      </c>
      <c r="E421" s="114">
        <f t="shared" si="30"/>
        <v>0</v>
      </c>
      <c r="F421" s="122">
        <f>SUM(F422:F426)</f>
        <v>0</v>
      </c>
    </row>
    <row r="422" spans="1:6" ht="15" customHeight="1">
      <c r="A422" s="117" t="s">
        <v>319</v>
      </c>
      <c r="B422" s="123"/>
      <c r="C422" s="123"/>
      <c r="D422" s="113">
        <f t="shared" si="29"/>
        <v>0</v>
      </c>
      <c r="E422" s="114">
        <f t="shared" si="30"/>
        <v>0</v>
      </c>
      <c r="F422" s="123"/>
    </row>
    <row r="423" spans="1:6" ht="15" customHeight="1">
      <c r="A423" s="117" t="s">
        <v>320</v>
      </c>
      <c r="B423" s="123"/>
      <c r="C423" s="123"/>
      <c r="D423" s="113">
        <f t="shared" si="29"/>
        <v>0</v>
      </c>
      <c r="E423" s="114">
        <f t="shared" si="30"/>
        <v>0</v>
      </c>
      <c r="F423" s="123"/>
    </row>
    <row r="424" spans="1:6" ht="15" customHeight="1">
      <c r="A424" s="117" t="s">
        <v>321</v>
      </c>
      <c r="B424" s="123"/>
      <c r="C424" s="123"/>
      <c r="D424" s="113">
        <f t="shared" si="29"/>
        <v>0</v>
      </c>
      <c r="E424" s="114">
        <f t="shared" si="30"/>
        <v>0</v>
      </c>
      <c r="F424" s="123"/>
    </row>
    <row r="425" spans="1:6" ht="15" customHeight="1">
      <c r="A425" s="117" t="s">
        <v>322</v>
      </c>
      <c r="B425" s="123"/>
      <c r="C425" s="123"/>
      <c r="D425" s="113">
        <f t="shared" si="29"/>
        <v>0</v>
      </c>
      <c r="E425" s="114">
        <f t="shared" si="30"/>
        <v>0</v>
      </c>
      <c r="F425" s="123"/>
    </row>
    <row r="426" spans="1:6" ht="15" customHeight="1">
      <c r="A426" s="117" t="s">
        <v>323</v>
      </c>
      <c r="B426" s="123"/>
      <c r="C426" s="123"/>
      <c r="D426" s="113">
        <f t="shared" si="29"/>
        <v>0</v>
      </c>
      <c r="E426" s="114">
        <f t="shared" si="30"/>
        <v>0</v>
      </c>
      <c r="F426" s="123"/>
    </row>
    <row r="427" spans="1:6" ht="15" customHeight="1">
      <c r="A427" s="115" t="s">
        <v>324</v>
      </c>
      <c r="B427" s="122">
        <f>SUM(B428:B430)</f>
        <v>0</v>
      </c>
      <c r="C427" s="122">
        <f>SUM(C428:C430)</f>
        <v>0</v>
      </c>
      <c r="D427" s="113">
        <f t="shared" si="29"/>
        <v>0</v>
      </c>
      <c r="E427" s="114">
        <f t="shared" si="30"/>
        <v>0</v>
      </c>
      <c r="F427" s="122">
        <f>SUM(F428:F430)</f>
        <v>0</v>
      </c>
    </row>
    <row r="428" spans="1:6" ht="15" customHeight="1">
      <c r="A428" s="117" t="s">
        <v>325</v>
      </c>
      <c r="B428" s="123"/>
      <c r="C428" s="123"/>
      <c r="D428" s="113">
        <f t="shared" si="29"/>
        <v>0</v>
      </c>
      <c r="E428" s="114">
        <f t="shared" si="30"/>
        <v>0</v>
      </c>
      <c r="F428" s="123"/>
    </row>
    <row r="429" spans="1:6" ht="15" customHeight="1">
      <c r="A429" s="117" t="s">
        <v>326</v>
      </c>
      <c r="B429" s="123"/>
      <c r="C429" s="123"/>
      <c r="D429" s="113">
        <f t="shared" si="29"/>
        <v>0</v>
      </c>
      <c r="E429" s="114">
        <f t="shared" si="30"/>
        <v>0</v>
      </c>
      <c r="F429" s="123"/>
    </row>
    <row r="430" spans="1:6" ht="15" customHeight="1">
      <c r="A430" s="117" t="s">
        <v>327</v>
      </c>
      <c r="B430" s="123"/>
      <c r="C430" s="123"/>
      <c r="D430" s="113">
        <f t="shared" si="29"/>
        <v>0</v>
      </c>
      <c r="E430" s="114">
        <f t="shared" si="30"/>
        <v>0</v>
      </c>
      <c r="F430" s="123"/>
    </row>
    <row r="431" spans="1:6" ht="15" customHeight="1">
      <c r="A431" s="115" t="s">
        <v>328</v>
      </c>
      <c r="B431" s="122">
        <f>SUM(B432:B434)</f>
        <v>0</v>
      </c>
      <c r="C431" s="122">
        <f>SUM(C432:C434)</f>
        <v>0</v>
      </c>
      <c r="D431" s="113">
        <f t="shared" si="29"/>
        <v>0</v>
      </c>
      <c r="E431" s="114">
        <f t="shared" si="30"/>
        <v>0</v>
      </c>
      <c r="F431" s="122">
        <f>SUM(F432:F434)</f>
        <v>0</v>
      </c>
    </row>
    <row r="432" spans="1:6" ht="15" customHeight="1">
      <c r="A432" s="117" t="s">
        <v>329</v>
      </c>
      <c r="B432" s="123"/>
      <c r="C432" s="123"/>
      <c r="D432" s="113">
        <f t="shared" si="29"/>
        <v>0</v>
      </c>
      <c r="E432" s="114">
        <f t="shared" si="30"/>
        <v>0</v>
      </c>
      <c r="F432" s="123"/>
    </row>
    <row r="433" spans="1:6" ht="15" customHeight="1">
      <c r="A433" s="117" t="s">
        <v>330</v>
      </c>
      <c r="B433" s="123"/>
      <c r="C433" s="123"/>
      <c r="D433" s="113">
        <f t="shared" si="29"/>
        <v>0</v>
      </c>
      <c r="E433" s="114">
        <f t="shared" si="30"/>
        <v>0</v>
      </c>
      <c r="F433" s="123"/>
    </row>
    <row r="434" spans="1:6" ht="15" customHeight="1">
      <c r="A434" s="117" t="s">
        <v>331</v>
      </c>
      <c r="B434" s="123"/>
      <c r="C434" s="123"/>
      <c r="D434" s="113">
        <f t="shared" si="29"/>
        <v>0</v>
      </c>
      <c r="E434" s="114">
        <f t="shared" si="30"/>
        <v>0</v>
      </c>
      <c r="F434" s="123"/>
    </row>
    <row r="435" spans="1:6" ht="15" customHeight="1">
      <c r="A435" s="115" t="s">
        <v>332</v>
      </c>
      <c r="B435" s="122">
        <f>SUM(B436:B438)</f>
        <v>0</v>
      </c>
      <c r="C435" s="122">
        <f>SUM(C436:C438)</f>
        <v>0</v>
      </c>
      <c r="D435" s="113">
        <f t="shared" si="29"/>
        <v>0</v>
      </c>
      <c r="E435" s="114">
        <f t="shared" si="30"/>
        <v>0</v>
      </c>
      <c r="F435" s="122">
        <f>SUM(F436:F438)</f>
        <v>0</v>
      </c>
    </row>
    <row r="436" spans="1:6" ht="15" customHeight="1">
      <c r="A436" s="117" t="s">
        <v>333</v>
      </c>
      <c r="B436" s="123"/>
      <c r="C436" s="123"/>
      <c r="D436" s="113">
        <f t="shared" si="29"/>
        <v>0</v>
      </c>
      <c r="E436" s="114">
        <f t="shared" si="30"/>
        <v>0</v>
      </c>
      <c r="F436" s="123"/>
    </row>
    <row r="437" spans="1:6" ht="15" customHeight="1">
      <c r="A437" s="117" t="s">
        <v>334</v>
      </c>
      <c r="B437" s="123"/>
      <c r="C437" s="123"/>
      <c r="D437" s="113">
        <f t="shared" si="29"/>
        <v>0</v>
      </c>
      <c r="E437" s="114">
        <f t="shared" si="30"/>
        <v>0</v>
      </c>
      <c r="F437" s="123"/>
    </row>
    <row r="438" spans="1:6" ht="15" customHeight="1">
      <c r="A438" s="117" t="s">
        <v>335</v>
      </c>
      <c r="B438" s="123"/>
      <c r="C438" s="123"/>
      <c r="D438" s="113">
        <f t="shared" si="29"/>
        <v>0</v>
      </c>
      <c r="E438" s="114">
        <f t="shared" si="30"/>
        <v>0</v>
      </c>
      <c r="F438" s="123"/>
    </row>
    <row r="439" spans="1:6" ht="15" customHeight="1">
      <c r="A439" s="115" t="s">
        <v>336</v>
      </c>
      <c r="B439" s="122">
        <f>SUM(B440:B444)</f>
        <v>194</v>
      </c>
      <c r="C439" s="122">
        <f>SUM(C440:C444)</f>
        <v>230</v>
      </c>
      <c r="D439" s="113">
        <f t="shared" si="29"/>
        <v>36</v>
      </c>
      <c r="E439" s="114">
        <f t="shared" si="30"/>
        <v>18.556701030927837</v>
      </c>
      <c r="F439" s="122">
        <f>SUM(F440:F444)</f>
        <v>230</v>
      </c>
    </row>
    <row r="440" spans="1:6" ht="15" customHeight="1">
      <c r="A440" s="117" t="s">
        <v>337</v>
      </c>
      <c r="B440" s="123">
        <v>163</v>
      </c>
      <c r="C440" s="123">
        <v>153</v>
      </c>
      <c r="D440" s="113">
        <f t="shared" si="29"/>
        <v>-10</v>
      </c>
      <c r="E440" s="114">
        <f t="shared" si="30"/>
        <v>-6.1349693251533743</v>
      </c>
      <c r="F440" s="123">
        <v>153</v>
      </c>
    </row>
    <row r="441" spans="1:6" ht="15" customHeight="1">
      <c r="A441" s="117" t="s">
        <v>338</v>
      </c>
      <c r="B441" s="123">
        <v>31</v>
      </c>
      <c r="C441" s="123">
        <v>77</v>
      </c>
      <c r="D441" s="113">
        <f t="shared" si="29"/>
        <v>46</v>
      </c>
      <c r="E441" s="114">
        <f t="shared" si="30"/>
        <v>148.38709677419354</v>
      </c>
      <c r="F441" s="123">
        <v>77</v>
      </c>
    </row>
    <row r="442" spans="1:6" ht="15" customHeight="1">
      <c r="A442" s="117" t="s">
        <v>339</v>
      </c>
      <c r="B442" s="123"/>
      <c r="C442" s="123"/>
      <c r="D442" s="113">
        <f t="shared" si="29"/>
        <v>0</v>
      </c>
      <c r="E442" s="114">
        <f t="shared" si="30"/>
        <v>0</v>
      </c>
      <c r="F442" s="123"/>
    </row>
    <row r="443" spans="1:6" ht="15" customHeight="1">
      <c r="A443" s="117" t="s">
        <v>340</v>
      </c>
      <c r="B443" s="123"/>
      <c r="C443" s="123"/>
      <c r="D443" s="113">
        <f t="shared" si="29"/>
        <v>0</v>
      </c>
      <c r="E443" s="114">
        <f t="shared" si="30"/>
        <v>0</v>
      </c>
      <c r="F443" s="123"/>
    </row>
    <row r="444" spans="1:6" ht="15" customHeight="1">
      <c r="A444" s="117" t="s">
        <v>341</v>
      </c>
      <c r="B444" s="123"/>
      <c r="C444" s="123"/>
      <c r="D444" s="113">
        <f t="shared" si="29"/>
        <v>0</v>
      </c>
      <c r="E444" s="114">
        <f t="shared" si="30"/>
        <v>0</v>
      </c>
      <c r="F444" s="123"/>
    </row>
    <row r="445" spans="1:6" ht="15" customHeight="1">
      <c r="A445" s="115" t="s">
        <v>342</v>
      </c>
      <c r="B445" s="122">
        <f>SUM(B446:B451)</f>
        <v>0</v>
      </c>
      <c r="C445" s="122">
        <f>SUM(C446:C451)</f>
        <v>0</v>
      </c>
      <c r="D445" s="113">
        <f t="shared" si="29"/>
        <v>0</v>
      </c>
      <c r="E445" s="114">
        <f t="shared" si="30"/>
        <v>0</v>
      </c>
      <c r="F445" s="122">
        <f>SUM(F446:F451)</f>
        <v>0</v>
      </c>
    </row>
    <row r="446" spans="1:6" ht="15" customHeight="1">
      <c r="A446" s="117" t="s">
        <v>343</v>
      </c>
      <c r="B446" s="123"/>
      <c r="C446" s="123"/>
      <c r="D446" s="113">
        <f t="shared" si="29"/>
        <v>0</v>
      </c>
      <c r="E446" s="114">
        <f t="shared" si="30"/>
        <v>0</v>
      </c>
      <c r="F446" s="123"/>
    </row>
    <row r="447" spans="1:6" ht="15" customHeight="1">
      <c r="A447" s="117" t="s">
        <v>344</v>
      </c>
      <c r="B447" s="123"/>
      <c r="C447" s="123"/>
      <c r="D447" s="113">
        <f t="shared" si="29"/>
        <v>0</v>
      </c>
      <c r="E447" s="114">
        <f t="shared" si="30"/>
        <v>0</v>
      </c>
      <c r="F447" s="123"/>
    </row>
    <row r="448" spans="1:6" ht="15" customHeight="1">
      <c r="A448" s="117" t="s">
        <v>345</v>
      </c>
      <c r="B448" s="123"/>
      <c r="C448" s="123"/>
      <c r="D448" s="113">
        <f t="shared" si="29"/>
        <v>0</v>
      </c>
      <c r="E448" s="114">
        <f t="shared" si="30"/>
        <v>0</v>
      </c>
      <c r="F448" s="123"/>
    </row>
    <row r="449" spans="1:6" ht="15" customHeight="1">
      <c r="A449" s="117" t="s">
        <v>346</v>
      </c>
      <c r="B449" s="123"/>
      <c r="C449" s="123"/>
      <c r="D449" s="113">
        <f t="shared" si="29"/>
        <v>0</v>
      </c>
      <c r="E449" s="114">
        <f t="shared" si="30"/>
        <v>0</v>
      </c>
      <c r="F449" s="123"/>
    </row>
    <row r="450" spans="1:6" ht="15" customHeight="1">
      <c r="A450" s="117" t="s">
        <v>347</v>
      </c>
      <c r="B450" s="123"/>
      <c r="C450" s="123"/>
      <c r="D450" s="113">
        <f t="shared" si="29"/>
        <v>0</v>
      </c>
      <c r="E450" s="114">
        <f t="shared" si="30"/>
        <v>0</v>
      </c>
      <c r="F450" s="123"/>
    </row>
    <row r="451" spans="1:6" ht="15" customHeight="1">
      <c r="A451" s="117" t="s">
        <v>348</v>
      </c>
      <c r="B451" s="123"/>
      <c r="C451" s="123"/>
      <c r="D451" s="113">
        <f t="shared" si="29"/>
        <v>0</v>
      </c>
      <c r="E451" s="114">
        <f t="shared" si="30"/>
        <v>0</v>
      </c>
      <c r="F451" s="123"/>
    </row>
    <row r="452" spans="1:6" ht="15" customHeight="1">
      <c r="A452" s="115" t="s">
        <v>349</v>
      </c>
      <c r="B452" s="122">
        <f>B453</f>
        <v>0</v>
      </c>
      <c r="C452" s="122">
        <f>C453</f>
        <v>0</v>
      </c>
      <c r="D452" s="113">
        <f t="shared" si="29"/>
        <v>0</v>
      </c>
      <c r="E452" s="114">
        <f t="shared" si="30"/>
        <v>0</v>
      </c>
      <c r="F452" s="122">
        <f>F453</f>
        <v>0</v>
      </c>
    </row>
    <row r="453" spans="1:6" ht="15" customHeight="1">
      <c r="A453" s="117" t="s">
        <v>350</v>
      </c>
      <c r="B453" s="123"/>
      <c r="C453" s="123"/>
      <c r="D453" s="113">
        <f t="shared" si="29"/>
        <v>0</v>
      </c>
      <c r="E453" s="114">
        <f t="shared" si="30"/>
        <v>0</v>
      </c>
      <c r="F453" s="123"/>
    </row>
    <row r="454" spans="1:6" ht="15" customHeight="1">
      <c r="A454" s="115" t="s">
        <v>351</v>
      </c>
      <c r="B454" s="122">
        <f>B455+B460+B469+B475+B481+B486+B491+B498+B502+B505</f>
        <v>57</v>
      </c>
      <c r="C454" s="122">
        <f>C455+C460+C469+C475+C481+C486+C491+C498+C502+C505</f>
        <v>75</v>
      </c>
      <c r="D454" s="113">
        <f t="shared" si="29"/>
        <v>18</v>
      </c>
      <c r="E454" s="114">
        <f t="shared" si="30"/>
        <v>31.578947368421051</v>
      </c>
      <c r="F454" s="122">
        <f>F455+F460+F469+F475+F481+F486+F491+F498+F502+F505</f>
        <v>75</v>
      </c>
    </row>
    <row r="455" spans="1:6" ht="15" customHeight="1">
      <c r="A455" s="115" t="s">
        <v>352</v>
      </c>
      <c r="B455" s="122">
        <f>SUM(B456:B459)</f>
        <v>57</v>
      </c>
      <c r="C455" s="122">
        <f>SUM(C456:C459)</f>
        <v>58</v>
      </c>
      <c r="D455" s="113">
        <f t="shared" si="29"/>
        <v>1</v>
      </c>
      <c r="E455" s="114">
        <f t="shared" si="30"/>
        <v>1.7543859649122806</v>
      </c>
      <c r="F455" s="122">
        <f>SUM(F456:F459)</f>
        <v>58</v>
      </c>
    </row>
    <row r="456" spans="1:6" ht="15" customHeight="1">
      <c r="A456" s="117" t="s">
        <v>59</v>
      </c>
      <c r="B456" s="123">
        <v>57</v>
      </c>
      <c r="C456" s="123">
        <v>58</v>
      </c>
      <c r="D456" s="113">
        <f t="shared" si="29"/>
        <v>1</v>
      </c>
      <c r="E456" s="114">
        <f t="shared" si="30"/>
        <v>1.7543859649122806</v>
      </c>
      <c r="F456" s="123">
        <v>58</v>
      </c>
    </row>
    <row r="457" spans="1:6" ht="15" customHeight="1">
      <c r="A457" s="117" t="s">
        <v>60</v>
      </c>
      <c r="B457" s="123"/>
      <c r="C457" s="123"/>
      <c r="D457" s="113">
        <f t="shared" si="29"/>
        <v>0</v>
      </c>
      <c r="E457" s="114">
        <f t="shared" si="30"/>
        <v>0</v>
      </c>
      <c r="F457" s="123"/>
    </row>
    <row r="458" spans="1:6" ht="15" customHeight="1">
      <c r="A458" s="117" t="s">
        <v>61</v>
      </c>
      <c r="B458" s="123"/>
      <c r="C458" s="123"/>
      <c r="D458" s="113">
        <f t="shared" si="29"/>
        <v>0</v>
      </c>
      <c r="E458" s="114">
        <f t="shared" si="30"/>
        <v>0</v>
      </c>
      <c r="F458" s="123"/>
    </row>
    <row r="459" spans="1:6" ht="15" customHeight="1">
      <c r="A459" s="117" t="s">
        <v>353</v>
      </c>
      <c r="B459" s="123"/>
      <c r="C459" s="123"/>
      <c r="D459" s="113">
        <f t="shared" si="29"/>
        <v>0</v>
      </c>
      <c r="E459" s="114">
        <f t="shared" si="30"/>
        <v>0</v>
      </c>
      <c r="F459" s="123"/>
    </row>
    <row r="460" spans="1:6" ht="15" customHeight="1">
      <c r="A460" s="115" t="s">
        <v>354</v>
      </c>
      <c r="B460" s="122">
        <f>SUM(B461:B468)</f>
        <v>0</v>
      </c>
      <c r="C460" s="122">
        <f>SUM(C461:C468)</f>
        <v>0</v>
      </c>
      <c r="D460" s="113">
        <f t="shared" ref="D460:D523" si="31">C460-B460</f>
        <v>0</v>
      </c>
      <c r="E460" s="114">
        <f t="shared" ref="E460:E523" si="32">IF(B460=0,,D460/B460*100)</f>
        <v>0</v>
      </c>
      <c r="F460" s="122">
        <f>SUM(F461:F468)</f>
        <v>0</v>
      </c>
    </row>
    <row r="461" spans="1:6" ht="15" customHeight="1">
      <c r="A461" s="117" t="s">
        <v>355</v>
      </c>
      <c r="B461" s="123"/>
      <c r="C461" s="123"/>
      <c r="D461" s="113">
        <f t="shared" si="31"/>
        <v>0</v>
      </c>
      <c r="E461" s="114">
        <f t="shared" si="32"/>
        <v>0</v>
      </c>
      <c r="F461" s="123"/>
    </row>
    <row r="462" spans="1:6" ht="15" customHeight="1">
      <c r="A462" s="117" t="s">
        <v>356</v>
      </c>
      <c r="B462" s="123"/>
      <c r="C462" s="123"/>
      <c r="D462" s="113">
        <f t="shared" si="31"/>
        <v>0</v>
      </c>
      <c r="E462" s="114">
        <f t="shared" si="32"/>
        <v>0</v>
      </c>
      <c r="F462" s="123"/>
    </row>
    <row r="463" spans="1:6" ht="15" customHeight="1">
      <c r="A463" s="117" t="s">
        <v>357</v>
      </c>
      <c r="B463" s="123"/>
      <c r="C463" s="123"/>
      <c r="D463" s="113">
        <f t="shared" si="31"/>
        <v>0</v>
      </c>
      <c r="E463" s="114">
        <f t="shared" si="32"/>
        <v>0</v>
      </c>
      <c r="F463" s="123"/>
    </row>
    <row r="464" spans="1:6" ht="15" customHeight="1">
      <c r="A464" s="117" t="s">
        <v>358</v>
      </c>
      <c r="B464" s="123"/>
      <c r="C464" s="123"/>
      <c r="D464" s="113">
        <f t="shared" si="31"/>
        <v>0</v>
      </c>
      <c r="E464" s="114">
        <f t="shared" si="32"/>
        <v>0</v>
      </c>
      <c r="F464" s="123"/>
    </row>
    <row r="465" spans="1:6" ht="15" customHeight="1">
      <c r="A465" s="117" t="s">
        <v>359</v>
      </c>
      <c r="B465" s="123"/>
      <c r="C465" s="123"/>
      <c r="D465" s="113">
        <f t="shared" si="31"/>
        <v>0</v>
      </c>
      <c r="E465" s="114">
        <f t="shared" si="32"/>
        <v>0</v>
      </c>
      <c r="F465" s="123"/>
    </row>
    <row r="466" spans="1:6" ht="15" customHeight="1">
      <c r="A466" s="117" t="s">
        <v>360</v>
      </c>
      <c r="B466" s="123"/>
      <c r="C466" s="123"/>
      <c r="D466" s="113">
        <f t="shared" si="31"/>
        <v>0</v>
      </c>
      <c r="E466" s="114">
        <f t="shared" si="32"/>
        <v>0</v>
      </c>
      <c r="F466" s="123"/>
    </row>
    <row r="467" spans="1:6" ht="15" customHeight="1">
      <c r="A467" s="117" t="s">
        <v>361</v>
      </c>
      <c r="B467" s="123"/>
      <c r="C467" s="123"/>
      <c r="D467" s="113">
        <f t="shared" si="31"/>
        <v>0</v>
      </c>
      <c r="E467" s="114">
        <f t="shared" si="32"/>
        <v>0</v>
      </c>
      <c r="F467" s="123"/>
    </row>
    <row r="468" spans="1:6" ht="15" customHeight="1">
      <c r="A468" s="117" t="s">
        <v>362</v>
      </c>
      <c r="B468" s="123"/>
      <c r="C468" s="123"/>
      <c r="D468" s="113">
        <f t="shared" si="31"/>
        <v>0</v>
      </c>
      <c r="E468" s="114">
        <f t="shared" si="32"/>
        <v>0</v>
      </c>
      <c r="F468" s="123"/>
    </row>
    <row r="469" spans="1:6" ht="15" customHeight="1">
      <c r="A469" s="115" t="s">
        <v>363</v>
      </c>
      <c r="B469" s="122">
        <f>SUM(B470:B474)</f>
        <v>0</v>
      </c>
      <c r="C469" s="122">
        <f>SUM(C470:C474)</f>
        <v>0</v>
      </c>
      <c r="D469" s="113">
        <f t="shared" si="31"/>
        <v>0</v>
      </c>
      <c r="E469" s="114">
        <f t="shared" si="32"/>
        <v>0</v>
      </c>
      <c r="F469" s="122">
        <f>SUM(F470:F474)</f>
        <v>0</v>
      </c>
    </row>
    <row r="470" spans="1:6" ht="15" customHeight="1">
      <c r="A470" s="117" t="s">
        <v>355</v>
      </c>
      <c r="B470" s="123"/>
      <c r="C470" s="123"/>
      <c r="D470" s="113">
        <f t="shared" si="31"/>
        <v>0</v>
      </c>
      <c r="E470" s="114">
        <f t="shared" si="32"/>
        <v>0</v>
      </c>
      <c r="F470" s="123"/>
    </row>
    <row r="471" spans="1:6" ht="15" customHeight="1">
      <c r="A471" s="117" t="s">
        <v>364</v>
      </c>
      <c r="B471" s="123"/>
      <c r="C471" s="123"/>
      <c r="D471" s="113">
        <f t="shared" si="31"/>
        <v>0</v>
      </c>
      <c r="E471" s="114">
        <f t="shared" si="32"/>
        <v>0</v>
      </c>
      <c r="F471" s="123"/>
    </row>
    <row r="472" spans="1:6" ht="15" customHeight="1">
      <c r="A472" s="117" t="s">
        <v>365</v>
      </c>
      <c r="B472" s="123"/>
      <c r="C472" s="123"/>
      <c r="D472" s="113">
        <f t="shared" si="31"/>
        <v>0</v>
      </c>
      <c r="E472" s="114">
        <f t="shared" si="32"/>
        <v>0</v>
      </c>
      <c r="F472" s="123"/>
    </row>
    <row r="473" spans="1:6" ht="15" customHeight="1">
      <c r="A473" s="117" t="s">
        <v>366</v>
      </c>
      <c r="B473" s="123"/>
      <c r="C473" s="123"/>
      <c r="D473" s="113">
        <f t="shared" si="31"/>
        <v>0</v>
      </c>
      <c r="E473" s="114">
        <f t="shared" si="32"/>
        <v>0</v>
      </c>
      <c r="F473" s="123"/>
    </row>
    <row r="474" spans="1:6" ht="15" customHeight="1">
      <c r="A474" s="117" t="s">
        <v>367</v>
      </c>
      <c r="B474" s="123"/>
      <c r="C474" s="123"/>
      <c r="D474" s="113">
        <f t="shared" si="31"/>
        <v>0</v>
      </c>
      <c r="E474" s="114">
        <f t="shared" si="32"/>
        <v>0</v>
      </c>
      <c r="F474" s="123"/>
    </row>
    <row r="475" spans="1:6" ht="15" customHeight="1">
      <c r="A475" s="115" t="s">
        <v>368</v>
      </c>
      <c r="B475" s="122">
        <f>SUM(B476:B480)</f>
        <v>0</v>
      </c>
      <c r="C475" s="122">
        <f>SUM(C476:C480)</f>
        <v>0</v>
      </c>
      <c r="D475" s="113">
        <f t="shared" si="31"/>
        <v>0</v>
      </c>
      <c r="E475" s="114">
        <f t="shared" si="32"/>
        <v>0</v>
      </c>
      <c r="F475" s="122">
        <f>SUM(F476:F480)</f>
        <v>0</v>
      </c>
    </row>
    <row r="476" spans="1:6" ht="15" customHeight="1">
      <c r="A476" s="117" t="s">
        <v>355</v>
      </c>
      <c r="B476" s="123"/>
      <c r="C476" s="123"/>
      <c r="D476" s="113">
        <f t="shared" si="31"/>
        <v>0</v>
      </c>
      <c r="E476" s="114">
        <f t="shared" si="32"/>
        <v>0</v>
      </c>
      <c r="F476" s="123"/>
    </row>
    <row r="477" spans="1:6" ht="15" customHeight="1">
      <c r="A477" s="117" t="s">
        <v>369</v>
      </c>
      <c r="B477" s="123"/>
      <c r="C477" s="123"/>
      <c r="D477" s="113">
        <f t="shared" si="31"/>
        <v>0</v>
      </c>
      <c r="E477" s="114">
        <f t="shared" si="32"/>
        <v>0</v>
      </c>
      <c r="F477" s="123"/>
    </row>
    <row r="478" spans="1:6" ht="15" customHeight="1">
      <c r="A478" s="117" t="s">
        <v>370</v>
      </c>
      <c r="B478" s="123"/>
      <c r="C478" s="123"/>
      <c r="D478" s="113">
        <f t="shared" si="31"/>
        <v>0</v>
      </c>
      <c r="E478" s="114">
        <f t="shared" si="32"/>
        <v>0</v>
      </c>
      <c r="F478" s="123"/>
    </row>
    <row r="479" spans="1:6" ht="15" customHeight="1">
      <c r="A479" s="117" t="s">
        <v>371</v>
      </c>
      <c r="B479" s="123"/>
      <c r="C479" s="123"/>
      <c r="D479" s="113">
        <f t="shared" si="31"/>
        <v>0</v>
      </c>
      <c r="E479" s="114">
        <f t="shared" si="32"/>
        <v>0</v>
      </c>
      <c r="F479" s="123"/>
    </row>
    <row r="480" spans="1:6" ht="15" customHeight="1">
      <c r="A480" s="117" t="s">
        <v>372</v>
      </c>
      <c r="B480" s="123"/>
      <c r="C480" s="123"/>
      <c r="D480" s="113">
        <f t="shared" si="31"/>
        <v>0</v>
      </c>
      <c r="E480" s="114">
        <f t="shared" si="32"/>
        <v>0</v>
      </c>
      <c r="F480" s="123"/>
    </row>
    <row r="481" spans="1:6" ht="15" customHeight="1">
      <c r="A481" s="115" t="s">
        <v>373</v>
      </c>
      <c r="B481" s="122">
        <f>SUM(B482:B485)</f>
        <v>0</v>
      </c>
      <c r="C481" s="122">
        <f>SUM(C482:C485)</f>
        <v>0</v>
      </c>
      <c r="D481" s="113">
        <f t="shared" si="31"/>
        <v>0</v>
      </c>
      <c r="E481" s="114">
        <f t="shared" si="32"/>
        <v>0</v>
      </c>
      <c r="F481" s="122">
        <f>SUM(F482:F485)</f>
        <v>0</v>
      </c>
    </row>
    <row r="482" spans="1:6" ht="15" customHeight="1">
      <c r="A482" s="117" t="s">
        <v>355</v>
      </c>
      <c r="B482" s="123"/>
      <c r="C482" s="123"/>
      <c r="D482" s="113">
        <f t="shared" si="31"/>
        <v>0</v>
      </c>
      <c r="E482" s="114">
        <f t="shared" si="32"/>
        <v>0</v>
      </c>
      <c r="F482" s="123"/>
    </row>
    <row r="483" spans="1:6" ht="15" customHeight="1">
      <c r="A483" s="117" t="s">
        <v>374</v>
      </c>
      <c r="B483" s="123"/>
      <c r="C483" s="123"/>
      <c r="D483" s="113">
        <f t="shared" si="31"/>
        <v>0</v>
      </c>
      <c r="E483" s="114">
        <f t="shared" si="32"/>
        <v>0</v>
      </c>
      <c r="F483" s="123"/>
    </row>
    <row r="484" spans="1:6" ht="15" customHeight="1">
      <c r="A484" s="117" t="s">
        <v>375</v>
      </c>
      <c r="B484" s="123"/>
      <c r="C484" s="123"/>
      <c r="D484" s="113">
        <f t="shared" si="31"/>
        <v>0</v>
      </c>
      <c r="E484" s="114">
        <f t="shared" si="32"/>
        <v>0</v>
      </c>
      <c r="F484" s="123"/>
    </row>
    <row r="485" spans="1:6" ht="15" customHeight="1">
      <c r="A485" s="117" t="s">
        <v>376</v>
      </c>
      <c r="B485" s="123"/>
      <c r="C485" s="123"/>
      <c r="D485" s="113">
        <f t="shared" si="31"/>
        <v>0</v>
      </c>
      <c r="E485" s="114">
        <f t="shared" si="32"/>
        <v>0</v>
      </c>
      <c r="F485" s="123"/>
    </row>
    <row r="486" spans="1:6" ht="15" customHeight="1">
      <c r="A486" s="115" t="s">
        <v>377</v>
      </c>
      <c r="B486" s="122">
        <f>SUM(B487:B490)</f>
        <v>0</v>
      </c>
      <c r="C486" s="122">
        <f>SUM(C487:C490)</f>
        <v>0</v>
      </c>
      <c r="D486" s="113">
        <f t="shared" si="31"/>
        <v>0</v>
      </c>
      <c r="E486" s="114">
        <f t="shared" si="32"/>
        <v>0</v>
      </c>
      <c r="F486" s="122">
        <f>SUM(F487:F490)</f>
        <v>0</v>
      </c>
    </row>
    <row r="487" spans="1:6" ht="15" customHeight="1">
      <c r="A487" s="117" t="s">
        <v>378</v>
      </c>
      <c r="B487" s="123"/>
      <c r="C487" s="123"/>
      <c r="D487" s="113">
        <f t="shared" si="31"/>
        <v>0</v>
      </c>
      <c r="E487" s="114">
        <f t="shared" si="32"/>
        <v>0</v>
      </c>
      <c r="F487" s="123"/>
    </row>
    <row r="488" spans="1:6" ht="15" customHeight="1">
      <c r="A488" s="117" t="s">
        <v>379</v>
      </c>
      <c r="B488" s="123"/>
      <c r="C488" s="123"/>
      <c r="D488" s="113">
        <f t="shared" si="31"/>
        <v>0</v>
      </c>
      <c r="E488" s="114">
        <f t="shared" si="32"/>
        <v>0</v>
      </c>
      <c r="F488" s="123"/>
    </row>
    <row r="489" spans="1:6" ht="15" customHeight="1">
      <c r="A489" s="117" t="s">
        <v>380</v>
      </c>
      <c r="B489" s="123"/>
      <c r="C489" s="123"/>
      <c r="D489" s="113">
        <f t="shared" si="31"/>
        <v>0</v>
      </c>
      <c r="E489" s="114">
        <f t="shared" si="32"/>
        <v>0</v>
      </c>
      <c r="F489" s="123"/>
    </row>
    <row r="490" spans="1:6" ht="15" customHeight="1">
      <c r="A490" s="117" t="s">
        <v>381</v>
      </c>
      <c r="B490" s="123"/>
      <c r="C490" s="123"/>
      <c r="D490" s="113">
        <f t="shared" si="31"/>
        <v>0</v>
      </c>
      <c r="E490" s="114">
        <f t="shared" si="32"/>
        <v>0</v>
      </c>
      <c r="F490" s="123"/>
    </row>
    <row r="491" spans="1:6" ht="15" customHeight="1">
      <c r="A491" s="115" t="s">
        <v>382</v>
      </c>
      <c r="B491" s="122">
        <f>SUM(B492:B497)</f>
        <v>0</v>
      </c>
      <c r="C491" s="122">
        <f>SUM(C492:C497)</f>
        <v>17</v>
      </c>
      <c r="D491" s="113">
        <f t="shared" si="31"/>
        <v>17</v>
      </c>
      <c r="E491" s="114">
        <f t="shared" si="32"/>
        <v>0</v>
      </c>
      <c r="F491" s="122">
        <f>SUM(F492:F497)</f>
        <v>17</v>
      </c>
    </row>
    <row r="492" spans="1:6" ht="15" customHeight="1">
      <c r="A492" s="117" t="s">
        <v>355</v>
      </c>
      <c r="B492" s="123"/>
      <c r="C492" s="123"/>
      <c r="D492" s="113">
        <f t="shared" si="31"/>
        <v>0</v>
      </c>
      <c r="E492" s="114">
        <f t="shared" si="32"/>
        <v>0</v>
      </c>
      <c r="F492" s="123"/>
    </row>
    <row r="493" spans="1:6" ht="15" customHeight="1">
      <c r="A493" s="117" t="s">
        <v>383</v>
      </c>
      <c r="B493" s="123"/>
      <c r="C493" s="123">
        <v>17</v>
      </c>
      <c r="D493" s="113">
        <f t="shared" si="31"/>
        <v>17</v>
      </c>
      <c r="E493" s="114">
        <f t="shared" si="32"/>
        <v>0</v>
      </c>
      <c r="F493" s="123">
        <v>17</v>
      </c>
    </row>
    <row r="494" spans="1:6" ht="15" customHeight="1">
      <c r="A494" s="117" t="s">
        <v>384</v>
      </c>
      <c r="B494" s="123"/>
      <c r="C494" s="123"/>
      <c r="D494" s="113">
        <f t="shared" si="31"/>
        <v>0</v>
      </c>
      <c r="E494" s="114">
        <f t="shared" si="32"/>
        <v>0</v>
      </c>
      <c r="F494" s="123"/>
    </row>
    <row r="495" spans="1:6" ht="15" customHeight="1">
      <c r="A495" s="117" t="s">
        <v>385</v>
      </c>
      <c r="B495" s="123"/>
      <c r="C495" s="123"/>
      <c r="D495" s="113">
        <f t="shared" si="31"/>
        <v>0</v>
      </c>
      <c r="E495" s="114">
        <f t="shared" si="32"/>
        <v>0</v>
      </c>
      <c r="F495" s="123"/>
    </row>
    <row r="496" spans="1:6" ht="15" customHeight="1">
      <c r="A496" s="117" t="s">
        <v>386</v>
      </c>
      <c r="B496" s="123"/>
      <c r="C496" s="123"/>
      <c r="D496" s="113">
        <f t="shared" si="31"/>
        <v>0</v>
      </c>
      <c r="E496" s="114">
        <f t="shared" si="32"/>
        <v>0</v>
      </c>
      <c r="F496" s="123"/>
    </row>
    <row r="497" spans="1:6" ht="15" customHeight="1">
      <c r="A497" s="117" t="s">
        <v>387</v>
      </c>
      <c r="B497" s="123"/>
      <c r="C497" s="123"/>
      <c r="D497" s="113">
        <f t="shared" si="31"/>
        <v>0</v>
      </c>
      <c r="E497" s="114">
        <f t="shared" si="32"/>
        <v>0</v>
      </c>
      <c r="F497" s="123"/>
    </row>
    <row r="498" spans="1:6" ht="15" customHeight="1">
      <c r="A498" s="115" t="s">
        <v>388</v>
      </c>
      <c r="B498" s="122">
        <f>SUM(B499:B501)</f>
        <v>0</v>
      </c>
      <c r="C498" s="122">
        <f>SUM(C499:C501)</f>
        <v>0</v>
      </c>
      <c r="D498" s="113">
        <f t="shared" si="31"/>
        <v>0</v>
      </c>
      <c r="E498" s="114">
        <f t="shared" si="32"/>
        <v>0</v>
      </c>
      <c r="F498" s="122">
        <f>SUM(F499:F501)</f>
        <v>0</v>
      </c>
    </row>
    <row r="499" spans="1:6" ht="15" customHeight="1">
      <c r="A499" s="117" t="s">
        <v>389</v>
      </c>
      <c r="B499" s="123"/>
      <c r="C499" s="123"/>
      <c r="D499" s="113">
        <f t="shared" si="31"/>
        <v>0</v>
      </c>
      <c r="E499" s="114">
        <f t="shared" si="32"/>
        <v>0</v>
      </c>
      <c r="F499" s="123"/>
    </row>
    <row r="500" spans="1:6" ht="15" customHeight="1">
      <c r="A500" s="117" t="s">
        <v>390</v>
      </c>
      <c r="B500" s="123"/>
      <c r="C500" s="123"/>
      <c r="D500" s="113">
        <f t="shared" si="31"/>
        <v>0</v>
      </c>
      <c r="E500" s="114">
        <f t="shared" si="32"/>
        <v>0</v>
      </c>
      <c r="F500" s="123"/>
    </row>
    <row r="501" spans="1:6" ht="15" customHeight="1">
      <c r="A501" s="117" t="s">
        <v>391</v>
      </c>
      <c r="B501" s="123"/>
      <c r="C501" s="123"/>
      <c r="D501" s="113">
        <f t="shared" si="31"/>
        <v>0</v>
      </c>
      <c r="E501" s="114">
        <f t="shared" si="32"/>
        <v>0</v>
      </c>
      <c r="F501" s="123"/>
    </row>
    <row r="502" spans="1:6" ht="15" customHeight="1">
      <c r="A502" s="115" t="s">
        <v>392</v>
      </c>
      <c r="B502" s="122">
        <f>SUM(B503:B504)</f>
        <v>0</v>
      </c>
      <c r="C502" s="122">
        <f>SUM(C503:C504)</f>
        <v>0</v>
      </c>
      <c r="D502" s="113">
        <f t="shared" si="31"/>
        <v>0</v>
      </c>
      <c r="E502" s="114">
        <f t="shared" si="32"/>
        <v>0</v>
      </c>
      <c r="F502" s="122">
        <f>SUM(F503:F504)</f>
        <v>0</v>
      </c>
    </row>
    <row r="503" spans="1:6" ht="15" customHeight="1">
      <c r="A503" s="117" t="s">
        <v>393</v>
      </c>
      <c r="B503" s="123"/>
      <c r="C503" s="123"/>
      <c r="D503" s="113">
        <f t="shared" si="31"/>
        <v>0</v>
      </c>
      <c r="E503" s="114">
        <f t="shared" si="32"/>
        <v>0</v>
      </c>
      <c r="F503" s="123"/>
    </row>
    <row r="504" spans="1:6" ht="15" customHeight="1">
      <c r="A504" s="117" t="s">
        <v>394</v>
      </c>
      <c r="B504" s="123"/>
      <c r="C504" s="123"/>
      <c r="D504" s="113">
        <f t="shared" si="31"/>
        <v>0</v>
      </c>
      <c r="E504" s="114">
        <f t="shared" si="32"/>
        <v>0</v>
      </c>
      <c r="F504" s="123"/>
    </row>
    <row r="505" spans="1:6" ht="15" customHeight="1">
      <c r="A505" s="115" t="s">
        <v>395</v>
      </c>
      <c r="B505" s="122">
        <f>SUM(B506:B509)</f>
        <v>0</v>
      </c>
      <c r="C505" s="122">
        <f>SUM(C506:C509)</f>
        <v>0</v>
      </c>
      <c r="D505" s="113">
        <f t="shared" si="31"/>
        <v>0</v>
      </c>
      <c r="E505" s="114">
        <f t="shared" si="32"/>
        <v>0</v>
      </c>
      <c r="F505" s="122">
        <f>SUM(F506:F509)</f>
        <v>0</v>
      </c>
    </row>
    <row r="506" spans="1:6" ht="15" customHeight="1">
      <c r="A506" s="117" t="s">
        <v>396</v>
      </c>
      <c r="B506" s="123"/>
      <c r="C506" s="123"/>
      <c r="D506" s="113">
        <f t="shared" si="31"/>
        <v>0</v>
      </c>
      <c r="E506" s="114">
        <f t="shared" si="32"/>
        <v>0</v>
      </c>
      <c r="F506" s="123"/>
    </row>
    <row r="507" spans="1:6" ht="15" customHeight="1">
      <c r="A507" s="117" t="s">
        <v>397</v>
      </c>
      <c r="B507" s="123"/>
      <c r="C507" s="123"/>
      <c r="D507" s="113">
        <f t="shared" si="31"/>
        <v>0</v>
      </c>
      <c r="E507" s="114">
        <f t="shared" si="32"/>
        <v>0</v>
      </c>
      <c r="F507" s="123"/>
    </row>
    <row r="508" spans="1:6" ht="15" customHeight="1">
      <c r="A508" s="117" t="s">
        <v>398</v>
      </c>
      <c r="B508" s="123"/>
      <c r="C508" s="123"/>
      <c r="D508" s="113">
        <f t="shared" si="31"/>
        <v>0</v>
      </c>
      <c r="E508" s="114">
        <f t="shared" si="32"/>
        <v>0</v>
      </c>
      <c r="F508" s="123"/>
    </row>
    <row r="509" spans="1:6" ht="15" customHeight="1">
      <c r="A509" s="117" t="s">
        <v>399</v>
      </c>
      <c r="B509" s="123"/>
      <c r="C509" s="123"/>
      <c r="D509" s="113">
        <f t="shared" si="31"/>
        <v>0</v>
      </c>
      <c r="E509" s="114">
        <f t="shared" si="32"/>
        <v>0</v>
      </c>
      <c r="F509" s="123"/>
    </row>
    <row r="510" spans="1:6" ht="15" customHeight="1">
      <c r="A510" s="115" t="s">
        <v>400</v>
      </c>
      <c r="B510" s="122">
        <f>B511+B527+B535+B546+B555+B562</f>
        <v>334</v>
      </c>
      <c r="C510" s="122">
        <f>C511+C527+C535+C546+C555+C562</f>
        <v>440</v>
      </c>
      <c r="D510" s="113">
        <f t="shared" si="31"/>
        <v>106</v>
      </c>
      <c r="E510" s="114">
        <f t="shared" si="32"/>
        <v>31.736526946107784</v>
      </c>
      <c r="F510" s="122">
        <f>F511+F527+F535+F546+F555+F562</f>
        <v>440</v>
      </c>
    </row>
    <row r="511" spans="1:6" ht="15" customHeight="1">
      <c r="A511" s="115" t="s">
        <v>401</v>
      </c>
      <c r="B511" s="122">
        <f>SUM(B512:B526)</f>
        <v>172</v>
      </c>
      <c r="C511" s="122">
        <f>SUM(C512:C526)</f>
        <v>185</v>
      </c>
      <c r="D511" s="113">
        <f t="shared" si="31"/>
        <v>13</v>
      </c>
      <c r="E511" s="114">
        <f t="shared" si="32"/>
        <v>7.5581395348837201</v>
      </c>
      <c r="F511" s="122">
        <f>SUM(F512:F526)</f>
        <v>185</v>
      </c>
    </row>
    <row r="512" spans="1:6" ht="15" customHeight="1">
      <c r="A512" s="117" t="s">
        <v>59</v>
      </c>
      <c r="B512" s="123">
        <v>114</v>
      </c>
      <c r="C512" s="123">
        <v>48</v>
      </c>
      <c r="D512" s="113">
        <f t="shared" si="31"/>
        <v>-66</v>
      </c>
      <c r="E512" s="114">
        <f t="shared" si="32"/>
        <v>-57.894736842105267</v>
      </c>
      <c r="F512" s="123">
        <v>48</v>
      </c>
    </row>
    <row r="513" spans="1:6" ht="15" customHeight="1">
      <c r="A513" s="117" t="s">
        <v>60</v>
      </c>
      <c r="B513" s="123"/>
      <c r="C513" s="123"/>
      <c r="D513" s="113">
        <f t="shared" si="31"/>
        <v>0</v>
      </c>
      <c r="E513" s="114">
        <f t="shared" si="32"/>
        <v>0</v>
      </c>
      <c r="F513" s="123"/>
    </row>
    <row r="514" spans="1:6" ht="15" customHeight="1">
      <c r="A514" s="117" t="s">
        <v>61</v>
      </c>
      <c r="B514" s="123"/>
      <c r="C514" s="123"/>
      <c r="D514" s="113">
        <f t="shared" si="31"/>
        <v>0</v>
      </c>
      <c r="E514" s="114">
        <f t="shared" si="32"/>
        <v>0</v>
      </c>
      <c r="F514" s="123"/>
    </row>
    <row r="515" spans="1:6" ht="15" customHeight="1">
      <c r="A515" s="117" t="s">
        <v>402</v>
      </c>
      <c r="B515" s="123"/>
      <c r="C515" s="123">
        <v>25</v>
      </c>
      <c r="D515" s="113">
        <f t="shared" si="31"/>
        <v>25</v>
      </c>
      <c r="E515" s="114">
        <f t="shared" si="32"/>
        <v>0</v>
      </c>
      <c r="F515" s="123">
        <v>25</v>
      </c>
    </row>
    <row r="516" spans="1:6" ht="15" customHeight="1">
      <c r="A516" s="117" t="s">
        <v>403</v>
      </c>
      <c r="B516" s="123"/>
      <c r="C516" s="123">
        <v>59</v>
      </c>
      <c r="D516" s="113">
        <f t="shared" si="31"/>
        <v>59</v>
      </c>
      <c r="E516" s="114">
        <f t="shared" si="32"/>
        <v>0</v>
      </c>
      <c r="F516" s="123">
        <v>59</v>
      </c>
    </row>
    <row r="517" spans="1:6" ht="15" customHeight="1">
      <c r="A517" s="117" t="s">
        <v>404</v>
      </c>
      <c r="B517" s="123"/>
      <c r="C517" s="123"/>
      <c r="D517" s="113">
        <f t="shared" si="31"/>
        <v>0</v>
      </c>
      <c r="E517" s="114">
        <f t="shared" si="32"/>
        <v>0</v>
      </c>
      <c r="F517" s="123"/>
    </row>
    <row r="518" spans="1:6" ht="15" customHeight="1">
      <c r="A518" s="117" t="s">
        <v>405</v>
      </c>
      <c r="B518" s="123"/>
      <c r="C518" s="123"/>
      <c r="D518" s="113">
        <f t="shared" si="31"/>
        <v>0</v>
      </c>
      <c r="E518" s="114">
        <f t="shared" si="32"/>
        <v>0</v>
      </c>
      <c r="F518" s="123"/>
    </row>
    <row r="519" spans="1:6" ht="15" customHeight="1">
      <c r="A519" s="117" t="s">
        <v>406</v>
      </c>
      <c r="B519" s="123">
        <v>26</v>
      </c>
      <c r="C519" s="123"/>
      <c r="D519" s="113">
        <f t="shared" si="31"/>
        <v>-26</v>
      </c>
      <c r="E519" s="114">
        <f t="shared" si="32"/>
        <v>-100</v>
      </c>
      <c r="F519" s="123"/>
    </row>
    <row r="520" spans="1:6" ht="15" customHeight="1">
      <c r="A520" s="117" t="s">
        <v>407</v>
      </c>
      <c r="B520" s="123"/>
      <c r="C520" s="123">
        <v>28</v>
      </c>
      <c r="D520" s="113">
        <f t="shared" si="31"/>
        <v>28</v>
      </c>
      <c r="E520" s="114">
        <f t="shared" si="32"/>
        <v>0</v>
      </c>
      <c r="F520" s="123">
        <v>28</v>
      </c>
    </row>
    <row r="521" spans="1:6" ht="15" customHeight="1">
      <c r="A521" s="117" t="s">
        <v>408</v>
      </c>
      <c r="B521" s="123"/>
      <c r="C521" s="123"/>
      <c r="D521" s="113">
        <f t="shared" si="31"/>
        <v>0</v>
      </c>
      <c r="E521" s="114">
        <f t="shared" si="32"/>
        <v>0</v>
      </c>
      <c r="F521" s="123"/>
    </row>
    <row r="522" spans="1:6" ht="15" customHeight="1">
      <c r="A522" s="117" t="s">
        <v>409</v>
      </c>
      <c r="B522" s="123"/>
      <c r="C522" s="123"/>
      <c r="D522" s="113">
        <f t="shared" si="31"/>
        <v>0</v>
      </c>
      <c r="E522" s="114">
        <f t="shared" si="32"/>
        <v>0</v>
      </c>
      <c r="F522" s="123"/>
    </row>
    <row r="523" spans="1:6" ht="15" customHeight="1">
      <c r="A523" s="117" t="s">
        <v>410</v>
      </c>
      <c r="B523" s="123"/>
      <c r="C523" s="123"/>
      <c r="D523" s="113">
        <f t="shared" si="31"/>
        <v>0</v>
      </c>
      <c r="E523" s="114">
        <f t="shared" si="32"/>
        <v>0</v>
      </c>
      <c r="F523" s="123"/>
    </row>
    <row r="524" spans="1:6" ht="15" customHeight="1">
      <c r="A524" s="117" t="s">
        <v>411</v>
      </c>
      <c r="B524" s="123">
        <v>32</v>
      </c>
      <c r="C524" s="123">
        <v>10</v>
      </c>
      <c r="D524" s="113"/>
      <c r="E524" s="114"/>
      <c r="F524" s="123">
        <v>10</v>
      </c>
    </row>
    <row r="525" spans="1:6" ht="15" customHeight="1">
      <c r="A525" s="117" t="s">
        <v>412</v>
      </c>
      <c r="B525" s="123"/>
      <c r="C525" s="123"/>
      <c r="D525" s="113"/>
      <c r="E525" s="114"/>
      <c r="F525" s="123"/>
    </row>
    <row r="526" spans="1:6" ht="15" customHeight="1">
      <c r="A526" s="117" t="s">
        <v>413</v>
      </c>
      <c r="B526" s="123"/>
      <c r="C526" s="123">
        <v>15</v>
      </c>
      <c r="D526" s="113">
        <f t="shared" ref="D526:D549" si="33">C526-B526</f>
        <v>15</v>
      </c>
      <c r="E526" s="114">
        <f t="shared" ref="E526:E549" si="34">IF(B526=0,,D526/B526*100)</f>
        <v>0</v>
      </c>
      <c r="F526" s="123">
        <v>15</v>
      </c>
    </row>
    <row r="527" spans="1:6" ht="15" customHeight="1">
      <c r="A527" s="115" t="s">
        <v>414</v>
      </c>
      <c r="B527" s="122">
        <f>SUM(B528:B534)</f>
        <v>0</v>
      </c>
      <c r="C527" s="122">
        <f>SUM(C528:C534)</f>
        <v>0</v>
      </c>
      <c r="D527" s="113">
        <f t="shared" si="33"/>
        <v>0</v>
      </c>
      <c r="E527" s="114">
        <f t="shared" si="34"/>
        <v>0</v>
      </c>
      <c r="F527" s="122">
        <f>SUM(F528:F534)</f>
        <v>0</v>
      </c>
    </row>
    <row r="528" spans="1:6" ht="15" customHeight="1">
      <c r="A528" s="117" t="s">
        <v>59</v>
      </c>
      <c r="B528" s="123"/>
      <c r="C528" s="123"/>
      <c r="D528" s="113">
        <f t="shared" si="33"/>
        <v>0</v>
      </c>
      <c r="E528" s="114">
        <f t="shared" si="34"/>
        <v>0</v>
      </c>
      <c r="F528" s="123"/>
    </row>
    <row r="529" spans="1:6" ht="15" customHeight="1">
      <c r="A529" s="117" t="s">
        <v>60</v>
      </c>
      <c r="B529" s="123"/>
      <c r="C529" s="123"/>
      <c r="D529" s="113">
        <f t="shared" si="33"/>
        <v>0</v>
      </c>
      <c r="E529" s="114">
        <f t="shared" si="34"/>
        <v>0</v>
      </c>
      <c r="F529" s="123"/>
    </row>
    <row r="530" spans="1:6" ht="15" customHeight="1">
      <c r="A530" s="117" t="s">
        <v>61</v>
      </c>
      <c r="B530" s="123"/>
      <c r="C530" s="123"/>
      <c r="D530" s="113">
        <f t="shared" si="33"/>
        <v>0</v>
      </c>
      <c r="E530" s="114">
        <f t="shared" si="34"/>
        <v>0</v>
      </c>
      <c r="F530" s="123"/>
    </row>
    <row r="531" spans="1:6" ht="15" customHeight="1">
      <c r="A531" s="117" t="s">
        <v>415</v>
      </c>
      <c r="B531" s="123"/>
      <c r="C531" s="123"/>
      <c r="D531" s="113">
        <f t="shared" si="33"/>
        <v>0</v>
      </c>
      <c r="E531" s="114">
        <f t="shared" si="34"/>
        <v>0</v>
      </c>
      <c r="F531" s="123"/>
    </row>
    <row r="532" spans="1:6" ht="15" customHeight="1">
      <c r="A532" s="117" t="s">
        <v>416</v>
      </c>
      <c r="B532" s="123"/>
      <c r="C532" s="123"/>
      <c r="D532" s="113">
        <f t="shared" si="33"/>
        <v>0</v>
      </c>
      <c r="E532" s="114">
        <f t="shared" si="34"/>
        <v>0</v>
      </c>
      <c r="F532" s="123"/>
    </row>
    <row r="533" spans="1:6" ht="15" customHeight="1">
      <c r="A533" s="117" t="s">
        <v>417</v>
      </c>
      <c r="B533" s="123"/>
      <c r="C533" s="123"/>
      <c r="D533" s="113">
        <f t="shared" si="33"/>
        <v>0</v>
      </c>
      <c r="E533" s="114">
        <f t="shared" si="34"/>
        <v>0</v>
      </c>
      <c r="F533" s="123"/>
    </row>
    <row r="534" spans="1:6" ht="15" customHeight="1">
      <c r="A534" s="117" t="s">
        <v>418</v>
      </c>
      <c r="B534" s="123"/>
      <c r="C534" s="123"/>
      <c r="D534" s="113">
        <f t="shared" si="33"/>
        <v>0</v>
      </c>
      <c r="E534" s="114">
        <f t="shared" si="34"/>
        <v>0</v>
      </c>
      <c r="F534" s="123"/>
    </row>
    <row r="535" spans="1:6" ht="15" customHeight="1">
      <c r="A535" s="115" t="s">
        <v>419</v>
      </c>
      <c r="B535" s="122">
        <f>SUM(B536:B545)</f>
        <v>0</v>
      </c>
      <c r="C535" s="122">
        <f>SUM(C536:C545)</f>
        <v>10</v>
      </c>
      <c r="D535" s="113">
        <f t="shared" si="33"/>
        <v>10</v>
      </c>
      <c r="E535" s="114">
        <f t="shared" si="34"/>
        <v>0</v>
      </c>
      <c r="F535" s="122">
        <f>SUM(F536:F545)</f>
        <v>10</v>
      </c>
    </row>
    <row r="536" spans="1:6" ht="15" customHeight="1">
      <c r="A536" s="117" t="s">
        <v>59</v>
      </c>
      <c r="B536" s="123"/>
      <c r="C536" s="123"/>
      <c r="D536" s="113">
        <f t="shared" si="33"/>
        <v>0</v>
      </c>
      <c r="E536" s="114">
        <f t="shared" si="34"/>
        <v>0</v>
      </c>
      <c r="F536" s="123"/>
    </row>
    <row r="537" spans="1:6" ht="15" customHeight="1">
      <c r="A537" s="117" t="s">
        <v>60</v>
      </c>
      <c r="B537" s="123"/>
      <c r="C537" s="123"/>
      <c r="D537" s="113">
        <f t="shared" si="33"/>
        <v>0</v>
      </c>
      <c r="E537" s="114">
        <f t="shared" si="34"/>
        <v>0</v>
      </c>
      <c r="F537" s="123"/>
    </row>
    <row r="538" spans="1:6" ht="15" customHeight="1">
      <c r="A538" s="117" t="s">
        <v>61</v>
      </c>
      <c r="B538" s="123"/>
      <c r="C538" s="123"/>
      <c r="D538" s="113">
        <f t="shared" si="33"/>
        <v>0</v>
      </c>
      <c r="E538" s="114">
        <f t="shared" si="34"/>
        <v>0</v>
      </c>
      <c r="F538" s="123"/>
    </row>
    <row r="539" spans="1:6" ht="15" customHeight="1">
      <c r="A539" s="117" t="s">
        <v>420</v>
      </c>
      <c r="B539" s="123"/>
      <c r="C539" s="123"/>
      <c r="D539" s="113">
        <f t="shared" si="33"/>
        <v>0</v>
      </c>
      <c r="E539" s="114">
        <f t="shared" si="34"/>
        <v>0</v>
      </c>
      <c r="F539" s="123"/>
    </row>
    <row r="540" spans="1:6" ht="15" customHeight="1">
      <c r="A540" s="117" t="s">
        <v>421</v>
      </c>
      <c r="B540" s="123"/>
      <c r="C540" s="123">
        <v>10</v>
      </c>
      <c r="D540" s="113">
        <f t="shared" si="33"/>
        <v>10</v>
      </c>
      <c r="E540" s="114">
        <f t="shared" si="34"/>
        <v>0</v>
      </c>
      <c r="F540" s="123">
        <v>10</v>
      </c>
    </row>
    <row r="541" spans="1:6" ht="15" customHeight="1">
      <c r="A541" s="117" t="s">
        <v>422</v>
      </c>
      <c r="B541" s="123"/>
      <c r="C541" s="123"/>
      <c r="D541" s="113">
        <f t="shared" si="33"/>
        <v>0</v>
      </c>
      <c r="E541" s="114">
        <f t="shared" si="34"/>
        <v>0</v>
      </c>
      <c r="F541" s="123"/>
    </row>
    <row r="542" spans="1:6" ht="15" customHeight="1">
      <c r="A542" s="117" t="s">
        <v>423</v>
      </c>
      <c r="B542" s="123"/>
      <c r="C542" s="123"/>
      <c r="D542" s="113">
        <f t="shared" si="33"/>
        <v>0</v>
      </c>
      <c r="E542" s="114">
        <f t="shared" si="34"/>
        <v>0</v>
      </c>
      <c r="F542" s="123"/>
    </row>
    <row r="543" spans="1:6" ht="15" customHeight="1">
      <c r="A543" s="117" t="s">
        <v>424</v>
      </c>
      <c r="B543" s="123"/>
      <c r="C543" s="123"/>
      <c r="D543" s="113">
        <f t="shared" si="33"/>
        <v>0</v>
      </c>
      <c r="E543" s="114">
        <f t="shared" si="34"/>
        <v>0</v>
      </c>
      <c r="F543" s="123"/>
    </row>
    <row r="544" spans="1:6" ht="15" customHeight="1">
      <c r="A544" s="117" t="s">
        <v>425</v>
      </c>
      <c r="B544" s="123"/>
      <c r="C544" s="123"/>
      <c r="D544" s="113">
        <f t="shared" si="33"/>
        <v>0</v>
      </c>
      <c r="E544" s="114">
        <f t="shared" si="34"/>
        <v>0</v>
      </c>
      <c r="F544" s="123"/>
    </row>
    <row r="545" spans="1:6" ht="15" customHeight="1">
      <c r="A545" s="117" t="s">
        <v>426</v>
      </c>
      <c r="B545" s="123"/>
      <c r="C545" s="123"/>
      <c r="D545" s="113">
        <f t="shared" si="33"/>
        <v>0</v>
      </c>
      <c r="E545" s="114">
        <f t="shared" si="34"/>
        <v>0</v>
      </c>
      <c r="F545" s="123"/>
    </row>
    <row r="546" spans="1:6" ht="15" customHeight="1">
      <c r="A546" s="115" t="s">
        <v>427</v>
      </c>
      <c r="B546" s="122">
        <f>SUM(B547:B554)</f>
        <v>162</v>
      </c>
      <c r="C546" s="122">
        <f>SUM(C547:C554)</f>
        <v>0</v>
      </c>
      <c r="D546" s="113">
        <f t="shared" si="33"/>
        <v>-162</v>
      </c>
      <c r="E546" s="114">
        <f t="shared" si="34"/>
        <v>-100</v>
      </c>
      <c r="F546" s="122">
        <f>SUM(F547:F554)</f>
        <v>0</v>
      </c>
    </row>
    <row r="547" spans="1:6" ht="15" customHeight="1">
      <c r="A547" s="117" t="s">
        <v>59</v>
      </c>
      <c r="B547" s="123">
        <v>162</v>
      </c>
      <c r="C547" s="123"/>
      <c r="D547" s="113">
        <f t="shared" si="33"/>
        <v>-162</v>
      </c>
      <c r="E547" s="114">
        <f t="shared" si="34"/>
        <v>-100</v>
      </c>
      <c r="F547" s="123"/>
    </row>
    <row r="548" spans="1:6" ht="15" customHeight="1">
      <c r="A548" s="117" t="s">
        <v>60</v>
      </c>
      <c r="B548" s="123"/>
      <c r="C548" s="123"/>
      <c r="D548" s="113">
        <f t="shared" si="33"/>
        <v>0</v>
      </c>
      <c r="E548" s="114">
        <f t="shared" si="34"/>
        <v>0</v>
      </c>
      <c r="F548" s="123"/>
    </row>
    <row r="549" spans="1:6" ht="15" customHeight="1">
      <c r="A549" s="117" t="s">
        <v>61</v>
      </c>
      <c r="B549" s="123"/>
      <c r="C549" s="123"/>
      <c r="D549" s="113">
        <f t="shared" si="33"/>
        <v>0</v>
      </c>
      <c r="E549" s="114">
        <f t="shared" si="34"/>
        <v>0</v>
      </c>
      <c r="F549" s="123"/>
    </row>
    <row r="550" spans="1:6" ht="15" customHeight="1">
      <c r="A550" s="117" t="s">
        <v>428</v>
      </c>
      <c r="B550" s="123"/>
      <c r="C550" s="123"/>
      <c r="D550" s="113">
        <f>C559-B559</f>
        <v>0</v>
      </c>
      <c r="E550" s="114">
        <f>IF(B559=0,,D550/B559*100)</f>
        <v>0</v>
      </c>
      <c r="F550" s="123"/>
    </row>
    <row r="551" spans="1:6" ht="15" customHeight="1">
      <c r="A551" s="117" t="s">
        <v>429</v>
      </c>
      <c r="B551" s="123"/>
      <c r="C551" s="123"/>
      <c r="D551" s="113">
        <f>C560-B560</f>
        <v>0</v>
      </c>
      <c r="E551" s="114">
        <f>IF(B560=0,,D551/B560*100)</f>
        <v>0</v>
      </c>
      <c r="F551" s="123"/>
    </row>
    <row r="552" spans="1:6" ht="15" customHeight="1">
      <c r="A552" s="117" t="s">
        <v>430</v>
      </c>
      <c r="B552" s="123"/>
      <c r="C552" s="123"/>
      <c r="D552" s="113">
        <f t="shared" ref="D552:D615" si="35">C552-B552</f>
        <v>0</v>
      </c>
      <c r="E552" s="114">
        <f t="shared" ref="E552:E615" si="36">IF(B552=0,,D552/B552*100)</f>
        <v>0</v>
      </c>
      <c r="F552" s="123"/>
    </row>
    <row r="553" spans="1:6" ht="15" customHeight="1">
      <c r="A553" s="117" t="s">
        <v>431</v>
      </c>
      <c r="B553" s="123"/>
      <c r="C553" s="123"/>
      <c r="D553" s="113">
        <f t="shared" si="35"/>
        <v>0</v>
      </c>
      <c r="E553" s="114">
        <f t="shared" si="36"/>
        <v>0</v>
      </c>
      <c r="F553" s="123"/>
    </row>
    <row r="554" spans="1:6" ht="15" customHeight="1">
      <c r="A554" s="117" t="s">
        <v>432</v>
      </c>
      <c r="B554" s="123"/>
      <c r="C554" s="123"/>
      <c r="D554" s="113">
        <f t="shared" si="35"/>
        <v>0</v>
      </c>
      <c r="E554" s="114">
        <f t="shared" si="36"/>
        <v>0</v>
      </c>
      <c r="F554" s="123"/>
    </row>
    <row r="555" spans="1:6" ht="15" customHeight="1">
      <c r="A555" s="115" t="s">
        <v>433</v>
      </c>
      <c r="B555" s="121">
        <f>SUM(B556:B561)</f>
        <v>0</v>
      </c>
      <c r="C555" s="121">
        <f>SUM(C556:C561)</f>
        <v>245</v>
      </c>
      <c r="D555" s="113">
        <f t="shared" si="35"/>
        <v>245</v>
      </c>
      <c r="E555" s="114">
        <f t="shared" si="36"/>
        <v>0</v>
      </c>
      <c r="F555" s="121">
        <f>SUM(F556:F561)</f>
        <v>245</v>
      </c>
    </row>
    <row r="556" spans="1:6" ht="15" customHeight="1">
      <c r="A556" s="117" t="s">
        <v>59</v>
      </c>
      <c r="B556" s="123"/>
      <c r="C556" s="123">
        <v>105</v>
      </c>
      <c r="D556" s="113">
        <f t="shared" si="35"/>
        <v>105</v>
      </c>
      <c r="E556" s="114">
        <f t="shared" si="36"/>
        <v>0</v>
      </c>
      <c r="F556" s="123">
        <v>105</v>
      </c>
    </row>
    <row r="557" spans="1:6" ht="15" customHeight="1">
      <c r="A557" s="117" t="s">
        <v>60</v>
      </c>
      <c r="B557" s="123"/>
      <c r="C557" s="123"/>
      <c r="D557" s="113">
        <f t="shared" si="35"/>
        <v>0</v>
      </c>
      <c r="E557" s="114">
        <f t="shared" si="36"/>
        <v>0</v>
      </c>
      <c r="F557" s="123"/>
    </row>
    <row r="558" spans="1:6" ht="15" customHeight="1">
      <c r="A558" s="117" t="s">
        <v>61</v>
      </c>
      <c r="B558" s="123"/>
      <c r="C558" s="123"/>
      <c r="D558" s="113">
        <f t="shared" si="35"/>
        <v>0</v>
      </c>
      <c r="E558" s="114">
        <f t="shared" si="36"/>
        <v>0</v>
      </c>
      <c r="F558" s="123"/>
    </row>
    <row r="559" spans="1:6" ht="15" customHeight="1">
      <c r="A559" s="117" t="s">
        <v>434</v>
      </c>
      <c r="B559" s="123"/>
      <c r="C559" s="123"/>
      <c r="D559" s="113">
        <f t="shared" si="35"/>
        <v>0</v>
      </c>
      <c r="E559" s="114">
        <f t="shared" si="36"/>
        <v>0</v>
      </c>
      <c r="F559" s="123"/>
    </row>
    <row r="560" spans="1:6" ht="15" customHeight="1">
      <c r="A560" s="117" t="s">
        <v>435</v>
      </c>
      <c r="B560" s="123"/>
      <c r="C560" s="123"/>
      <c r="D560" s="113">
        <f t="shared" si="35"/>
        <v>0</v>
      </c>
      <c r="E560" s="114">
        <f t="shared" si="36"/>
        <v>0</v>
      </c>
      <c r="F560" s="123"/>
    </row>
    <row r="561" spans="1:6" ht="15" customHeight="1">
      <c r="A561" s="117" t="s">
        <v>436</v>
      </c>
      <c r="B561" s="123"/>
      <c r="C561" s="123">
        <v>140</v>
      </c>
      <c r="D561" s="113">
        <f t="shared" si="35"/>
        <v>140</v>
      </c>
      <c r="E561" s="114">
        <f t="shared" si="36"/>
        <v>0</v>
      </c>
      <c r="F561" s="123">
        <v>140</v>
      </c>
    </row>
    <row r="562" spans="1:6" ht="15" customHeight="1">
      <c r="A562" s="115" t="s">
        <v>437</v>
      </c>
      <c r="B562" s="122">
        <f>SUM(B563:B565)</f>
        <v>0</v>
      </c>
      <c r="C562" s="122">
        <f>SUM(C563:C565)</f>
        <v>0</v>
      </c>
      <c r="D562" s="113">
        <f t="shared" si="35"/>
        <v>0</v>
      </c>
      <c r="E562" s="114">
        <f t="shared" si="36"/>
        <v>0</v>
      </c>
      <c r="F562" s="122">
        <f>SUM(F563:F565)</f>
        <v>0</v>
      </c>
    </row>
    <row r="563" spans="1:6" ht="15" customHeight="1">
      <c r="A563" s="117" t="s">
        <v>438</v>
      </c>
      <c r="B563" s="123"/>
      <c r="C563" s="123"/>
      <c r="D563" s="113">
        <f t="shared" si="35"/>
        <v>0</v>
      </c>
      <c r="E563" s="114">
        <f t="shared" si="36"/>
        <v>0</v>
      </c>
      <c r="F563" s="123"/>
    </row>
    <row r="564" spans="1:6" ht="15" customHeight="1">
      <c r="A564" s="117" t="s">
        <v>439</v>
      </c>
      <c r="B564" s="123"/>
      <c r="C564" s="123"/>
      <c r="D564" s="113">
        <f t="shared" si="35"/>
        <v>0</v>
      </c>
      <c r="E564" s="114">
        <f t="shared" si="36"/>
        <v>0</v>
      </c>
      <c r="F564" s="123"/>
    </row>
    <row r="565" spans="1:6" ht="15" customHeight="1">
      <c r="A565" s="117" t="s">
        <v>440</v>
      </c>
      <c r="B565" s="123"/>
      <c r="C565" s="123"/>
      <c r="D565" s="113">
        <f t="shared" si="35"/>
        <v>0</v>
      </c>
      <c r="E565" s="114">
        <f t="shared" si="36"/>
        <v>0</v>
      </c>
      <c r="F565" s="123"/>
    </row>
    <row r="566" spans="1:6" ht="15" customHeight="1">
      <c r="A566" s="115" t="s">
        <v>441</v>
      </c>
      <c r="B566" s="122">
        <f>B567+B581+B589+B591+B600+B604+B614+B622+B629+B636+B645+B650+B653+B656+B659+B662+B665+B669+B674+B682</f>
        <v>15925</v>
      </c>
      <c r="C566" s="122">
        <f>C567+C581+C589+C591+C600+C604+C614+C622+C629+C636+C645+C650+C653+C656+C659+C662+C665+C669+C674+C682</f>
        <v>11281</v>
      </c>
      <c r="D566" s="113">
        <f t="shared" si="35"/>
        <v>-4644</v>
      </c>
      <c r="E566" s="114">
        <f t="shared" si="36"/>
        <v>-29.161695447409734</v>
      </c>
      <c r="F566" s="122">
        <f>F567+F581+F589+F591+F600+F604+F614+F622+F629+F636+F645+F650+F653+F656+F659+F662+F665+F669+F674+F682</f>
        <v>16458</v>
      </c>
    </row>
    <row r="567" spans="1:6" ht="15" customHeight="1">
      <c r="A567" s="115" t="s">
        <v>442</v>
      </c>
      <c r="B567" s="122">
        <f>SUM(B568:B580)</f>
        <v>262</v>
      </c>
      <c r="C567" s="122">
        <f>SUM(C568:C580)</f>
        <v>154</v>
      </c>
      <c r="D567" s="113">
        <f t="shared" si="35"/>
        <v>-108</v>
      </c>
      <c r="E567" s="114">
        <f t="shared" si="36"/>
        <v>-41.221374045801525</v>
      </c>
      <c r="F567" s="122">
        <f>SUM(F568:F580)</f>
        <v>154</v>
      </c>
    </row>
    <row r="568" spans="1:6" ht="15" customHeight="1">
      <c r="A568" s="117" t="s">
        <v>59</v>
      </c>
      <c r="B568" s="123">
        <v>262</v>
      </c>
      <c r="C568" s="123">
        <v>43</v>
      </c>
      <c r="D568" s="113">
        <f t="shared" si="35"/>
        <v>-219</v>
      </c>
      <c r="E568" s="114">
        <f t="shared" si="36"/>
        <v>-83.587786259541986</v>
      </c>
      <c r="F568" s="123">
        <v>43</v>
      </c>
    </row>
    <row r="569" spans="1:6" ht="15" customHeight="1">
      <c r="A569" s="117" t="s">
        <v>60</v>
      </c>
      <c r="B569" s="123"/>
      <c r="C569" s="123"/>
      <c r="D569" s="113">
        <f t="shared" si="35"/>
        <v>0</v>
      </c>
      <c r="E569" s="114">
        <f t="shared" si="36"/>
        <v>0</v>
      </c>
      <c r="F569" s="123"/>
    </row>
    <row r="570" spans="1:6" ht="15" customHeight="1">
      <c r="A570" s="117" t="s">
        <v>61</v>
      </c>
      <c r="B570" s="123"/>
      <c r="C570" s="123"/>
      <c r="D570" s="113">
        <f t="shared" si="35"/>
        <v>0</v>
      </c>
      <c r="E570" s="114">
        <f t="shared" si="36"/>
        <v>0</v>
      </c>
      <c r="F570" s="123"/>
    </row>
    <row r="571" spans="1:6" ht="15" customHeight="1">
      <c r="A571" s="117" t="s">
        <v>443</v>
      </c>
      <c r="B571" s="123"/>
      <c r="C571" s="123"/>
      <c r="D571" s="113">
        <f t="shared" si="35"/>
        <v>0</v>
      </c>
      <c r="E571" s="114">
        <f t="shared" si="36"/>
        <v>0</v>
      </c>
      <c r="F571" s="123"/>
    </row>
    <row r="572" spans="1:6" ht="15" customHeight="1">
      <c r="A572" s="117" t="s">
        <v>444</v>
      </c>
      <c r="B572" s="123"/>
      <c r="C572" s="123">
        <v>42</v>
      </c>
      <c r="D572" s="113">
        <f t="shared" si="35"/>
        <v>42</v>
      </c>
      <c r="E572" s="114">
        <f t="shared" si="36"/>
        <v>0</v>
      </c>
      <c r="F572" s="123">
        <v>42</v>
      </c>
    </row>
    <row r="573" spans="1:6" ht="15" customHeight="1">
      <c r="A573" s="117" t="s">
        <v>445</v>
      </c>
      <c r="B573" s="123"/>
      <c r="C573" s="123">
        <v>35</v>
      </c>
      <c r="D573" s="113">
        <f t="shared" si="35"/>
        <v>35</v>
      </c>
      <c r="E573" s="114">
        <f t="shared" si="36"/>
        <v>0</v>
      </c>
      <c r="F573" s="123">
        <v>35</v>
      </c>
    </row>
    <row r="574" spans="1:6" ht="15" customHeight="1">
      <c r="A574" s="117" t="s">
        <v>446</v>
      </c>
      <c r="B574" s="123"/>
      <c r="C574" s="123"/>
      <c r="D574" s="113">
        <f t="shared" si="35"/>
        <v>0</v>
      </c>
      <c r="E574" s="114">
        <f t="shared" si="36"/>
        <v>0</v>
      </c>
      <c r="F574" s="123"/>
    </row>
    <row r="575" spans="1:6" ht="15" customHeight="1">
      <c r="A575" s="117" t="s">
        <v>101</v>
      </c>
      <c r="B575" s="123"/>
      <c r="C575" s="123"/>
      <c r="D575" s="113">
        <f t="shared" si="35"/>
        <v>0</v>
      </c>
      <c r="E575" s="114">
        <f t="shared" si="36"/>
        <v>0</v>
      </c>
      <c r="F575" s="123"/>
    </row>
    <row r="576" spans="1:6" ht="15" customHeight="1">
      <c r="A576" s="117" t="s">
        <v>447</v>
      </c>
      <c r="B576" s="123"/>
      <c r="C576" s="123"/>
      <c r="D576" s="113">
        <f t="shared" si="35"/>
        <v>0</v>
      </c>
      <c r="E576" s="114">
        <f t="shared" si="36"/>
        <v>0</v>
      </c>
      <c r="F576" s="123"/>
    </row>
    <row r="577" spans="1:6" ht="15" customHeight="1">
      <c r="A577" s="117" t="s">
        <v>448</v>
      </c>
      <c r="B577" s="123"/>
      <c r="C577" s="123"/>
      <c r="D577" s="113">
        <f t="shared" si="35"/>
        <v>0</v>
      </c>
      <c r="E577" s="114">
        <f t="shared" si="36"/>
        <v>0</v>
      </c>
      <c r="F577" s="123"/>
    </row>
    <row r="578" spans="1:6" ht="15" customHeight="1">
      <c r="A578" s="117" t="s">
        <v>449</v>
      </c>
      <c r="B578" s="123"/>
      <c r="C578" s="123"/>
      <c r="D578" s="113">
        <f t="shared" si="35"/>
        <v>0</v>
      </c>
      <c r="E578" s="114">
        <f t="shared" si="36"/>
        <v>0</v>
      </c>
      <c r="F578" s="123"/>
    </row>
    <row r="579" spans="1:6" ht="15" customHeight="1">
      <c r="A579" s="166" t="s">
        <v>1230</v>
      </c>
      <c r="B579" s="123"/>
      <c r="C579" s="123">
        <v>34</v>
      </c>
      <c r="D579" s="113">
        <f t="shared" si="35"/>
        <v>34</v>
      </c>
      <c r="E579" s="114">
        <f t="shared" si="36"/>
        <v>0</v>
      </c>
      <c r="F579" s="123">
        <v>34</v>
      </c>
    </row>
    <row r="580" spans="1:6" ht="15" customHeight="1">
      <c r="A580" s="117" t="s">
        <v>450</v>
      </c>
      <c r="B580" s="123"/>
      <c r="C580" s="123"/>
      <c r="D580" s="113">
        <f t="shared" si="35"/>
        <v>0</v>
      </c>
      <c r="E580" s="114">
        <f t="shared" si="36"/>
        <v>0</v>
      </c>
      <c r="F580" s="123"/>
    </row>
    <row r="581" spans="1:6" ht="15" customHeight="1">
      <c r="A581" s="115" t="s">
        <v>451</v>
      </c>
      <c r="B581" s="122">
        <f>SUM(B582:B588)</f>
        <v>1925</v>
      </c>
      <c r="C581" s="122">
        <f>SUM(C582:C588)</f>
        <v>1791</v>
      </c>
      <c r="D581" s="113">
        <f t="shared" si="35"/>
        <v>-134</v>
      </c>
      <c r="E581" s="114">
        <f t="shared" si="36"/>
        <v>-6.9610389610389607</v>
      </c>
      <c r="F581" s="122">
        <f>SUM(F582:F588)</f>
        <v>1801</v>
      </c>
    </row>
    <row r="582" spans="1:6" ht="15" customHeight="1">
      <c r="A582" s="117" t="s">
        <v>59</v>
      </c>
      <c r="B582" s="123">
        <v>1914</v>
      </c>
      <c r="C582" s="123">
        <v>78</v>
      </c>
      <c r="D582" s="113">
        <f t="shared" si="35"/>
        <v>-1836</v>
      </c>
      <c r="E582" s="114">
        <f t="shared" si="36"/>
        <v>-95.924764890282134</v>
      </c>
      <c r="F582" s="123">
        <v>78</v>
      </c>
    </row>
    <row r="583" spans="1:6" ht="15" customHeight="1">
      <c r="A583" s="117" t="s">
        <v>60</v>
      </c>
      <c r="B583" s="123"/>
      <c r="C583" s="123"/>
      <c r="D583" s="113">
        <f t="shared" si="35"/>
        <v>0</v>
      </c>
      <c r="E583" s="114">
        <f t="shared" si="36"/>
        <v>0</v>
      </c>
      <c r="F583" s="123"/>
    </row>
    <row r="584" spans="1:6" ht="15" customHeight="1">
      <c r="A584" s="117" t="s">
        <v>61</v>
      </c>
      <c r="B584" s="123"/>
      <c r="C584" s="123"/>
      <c r="D584" s="113">
        <f t="shared" si="35"/>
        <v>0</v>
      </c>
      <c r="E584" s="114">
        <f t="shared" si="36"/>
        <v>0</v>
      </c>
      <c r="F584" s="123"/>
    </row>
    <row r="585" spans="1:6" ht="15" customHeight="1">
      <c r="A585" s="117" t="s">
        <v>452</v>
      </c>
      <c r="B585" s="123"/>
      <c r="C585" s="123"/>
      <c r="D585" s="113">
        <f t="shared" si="35"/>
        <v>0</v>
      </c>
      <c r="E585" s="114">
        <f t="shared" si="36"/>
        <v>0</v>
      </c>
      <c r="F585" s="123"/>
    </row>
    <row r="586" spans="1:6" ht="15" customHeight="1">
      <c r="A586" s="117" t="s">
        <v>453</v>
      </c>
      <c r="B586" s="123"/>
      <c r="C586" s="123"/>
      <c r="D586" s="113">
        <f t="shared" si="35"/>
        <v>0</v>
      </c>
      <c r="E586" s="114">
        <f t="shared" si="36"/>
        <v>0</v>
      </c>
      <c r="F586" s="123">
        <v>10</v>
      </c>
    </row>
    <row r="587" spans="1:6" ht="15" customHeight="1">
      <c r="A587" s="117" t="s">
        <v>454</v>
      </c>
      <c r="B587" s="123"/>
      <c r="C587" s="123">
        <v>1653</v>
      </c>
      <c r="D587" s="113">
        <f t="shared" si="35"/>
        <v>1653</v>
      </c>
      <c r="E587" s="114">
        <f t="shared" si="36"/>
        <v>0</v>
      </c>
      <c r="F587" s="123">
        <v>1653</v>
      </c>
    </row>
    <row r="588" spans="1:6" ht="15" customHeight="1">
      <c r="A588" s="117" t="s">
        <v>455</v>
      </c>
      <c r="B588" s="123">
        <v>11</v>
      </c>
      <c r="C588" s="123">
        <v>60</v>
      </c>
      <c r="D588" s="113">
        <f t="shared" si="35"/>
        <v>49</v>
      </c>
      <c r="E588" s="114">
        <f t="shared" si="36"/>
        <v>445.45454545454544</v>
      </c>
      <c r="F588" s="123">
        <v>60</v>
      </c>
    </row>
    <row r="589" spans="1:6" ht="15" customHeight="1">
      <c r="A589" s="115" t="s">
        <v>456</v>
      </c>
      <c r="B589" s="122">
        <f>SUM(B590)</f>
        <v>0</v>
      </c>
      <c r="C589" s="122">
        <f>SUM(C590)</f>
        <v>0</v>
      </c>
      <c r="D589" s="113">
        <f t="shared" si="35"/>
        <v>0</v>
      </c>
      <c r="E589" s="114">
        <f t="shared" si="36"/>
        <v>0</v>
      </c>
      <c r="F589" s="122">
        <f>SUM(F590)</f>
        <v>0</v>
      </c>
    </row>
    <row r="590" spans="1:6" ht="15" customHeight="1">
      <c r="A590" s="117" t="s">
        <v>457</v>
      </c>
      <c r="B590" s="123"/>
      <c r="C590" s="123"/>
      <c r="D590" s="113">
        <f t="shared" si="35"/>
        <v>0</v>
      </c>
      <c r="E590" s="114">
        <f t="shared" si="36"/>
        <v>0</v>
      </c>
      <c r="F590" s="123"/>
    </row>
    <row r="591" spans="1:6" ht="15" customHeight="1">
      <c r="A591" s="115" t="s">
        <v>458</v>
      </c>
      <c r="B591" s="122">
        <f>SUM(B592:B599)</f>
        <v>3553</v>
      </c>
      <c r="C591" s="122">
        <f>SUM(C592:C599)</f>
        <v>4743</v>
      </c>
      <c r="D591" s="113">
        <f t="shared" si="35"/>
        <v>1190</v>
      </c>
      <c r="E591" s="114">
        <f t="shared" si="36"/>
        <v>33.492822966507177</v>
      </c>
      <c r="F591" s="122">
        <f>SUM(F592:F599)</f>
        <v>4743</v>
      </c>
    </row>
    <row r="592" spans="1:6" ht="15" customHeight="1">
      <c r="A592" s="117" t="s">
        <v>459</v>
      </c>
      <c r="B592" s="123">
        <v>190</v>
      </c>
      <c r="C592" s="123">
        <v>146</v>
      </c>
      <c r="D592" s="113">
        <f t="shared" si="35"/>
        <v>-44</v>
      </c>
      <c r="E592" s="114">
        <f t="shared" si="36"/>
        <v>-23.157894736842106</v>
      </c>
      <c r="F592" s="123">
        <v>146</v>
      </c>
    </row>
    <row r="593" spans="1:6" ht="15" customHeight="1">
      <c r="A593" s="117" t="s">
        <v>460</v>
      </c>
      <c r="B593" s="123">
        <v>211</v>
      </c>
      <c r="C593" s="123">
        <v>120</v>
      </c>
      <c r="D593" s="113">
        <f t="shared" si="35"/>
        <v>-91</v>
      </c>
      <c r="E593" s="114">
        <f t="shared" si="36"/>
        <v>-43.127962085308056</v>
      </c>
      <c r="F593" s="123">
        <v>120</v>
      </c>
    </row>
    <row r="594" spans="1:6" ht="15" customHeight="1">
      <c r="A594" s="117" t="s">
        <v>461</v>
      </c>
      <c r="B594" s="123">
        <v>35</v>
      </c>
      <c r="C594" s="123">
        <v>122</v>
      </c>
      <c r="D594" s="113">
        <f t="shared" si="35"/>
        <v>87</v>
      </c>
      <c r="E594" s="114">
        <f t="shared" si="36"/>
        <v>248.57142857142858</v>
      </c>
      <c r="F594" s="123">
        <v>122</v>
      </c>
    </row>
    <row r="595" spans="1:6" ht="15" customHeight="1">
      <c r="A595" s="117" t="s">
        <v>462</v>
      </c>
      <c r="B595" s="123"/>
      <c r="C595" s="123"/>
      <c r="D595" s="113">
        <f t="shared" si="35"/>
        <v>0</v>
      </c>
      <c r="E595" s="114">
        <f t="shared" si="36"/>
        <v>0</v>
      </c>
      <c r="F595" s="123"/>
    </row>
    <row r="596" spans="1:6" ht="15" customHeight="1">
      <c r="A596" s="117" t="s">
        <v>463</v>
      </c>
      <c r="B596" s="123">
        <v>1773</v>
      </c>
      <c r="C596" s="123">
        <v>1870</v>
      </c>
      <c r="D596" s="113">
        <f t="shared" si="35"/>
        <v>97</v>
      </c>
      <c r="E596" s="114">
        <f t="shared" si="36"/>
        <v>5.4709531866892274</v>
      </c>
      <c r="F596" s="123">
        <v>1870</v>
      </c>
    </row>
    <row r="597" spans="1:6" ht="15" customHeight="1">
      <c r="A597" s="117" t="s">
        <v>464</v>
      </c>
      <c r="B597" s="123"/>
      <c r="C597" s="123"/>
      <c r="D597" s="113">
        <f t="shared" si="35"/>
        <v>0</v>
      </c>
      <c r="E597" s="114">
        <f t="shared" si="36"/>
        <v>0</v>
      </c>
      <c r="F597" s="123"/>
    </row>
    <row r="598" spans="1:6" ht="15" customHeight="1">
      <c r="A598" s="117" t="s">
        <v>465</v>
      </c>
      <c r="B598" s="123">
        <v>1344</v>
      </c>
      <c r="C598" s="123">
        <v>2470</v>
      </c>
      <c r="D598" s="113">
        <f t="shared" si="35"/>
        <v>1126</v>
      </c>
      <c r="E598" s="114">
        <f t="shared" si="36"/>
        <v>83.779761904761912</v>
      </c>
      <c r="F598" s="123">
        <v>2470</v>
      </c>
    </row>
    <row r="599" spans="1:6" ht="15" customHeight="1">
      <c r="A599" s="117" t="s">
        <v>466</v>
      </c>
      <c r="B599" s="123"/>
      <c r="C599" s="123">
        <v>15</v>
      </c>
      <c r="D599" s="113">
        <f t="shared" si="35"/>
        <v>15</v>
      </c>
      <c r="E599" s="114">
        <f t="shared" si="36"/>
        <v>0</v>
      </c>
      <c r="F599" s="123">
        <v>15</v>
      </c>
    </row>
    <row r="600" spans="1:6" ht="15" customHeight="1">
      <c r="A600" s="115" t="s">
        <v>467</v>
      </c>
      <c r="B600" s="122">
        <f>SUM(B601:B603)</f>
        <v>0</v>
      </c>
      <c r="C600" s="122">
        <f>SUM(C601:C603)</f>
        <v>0</v>
      </c>
      <c r="D600" s="113">
        <f t="shared" si="35"/>
        <v>0</v>
      </c>
      <c r="E600" s="114">
        <f t="shared" si="36"/>
        <v>0</v>
      </c>
      <c r="F600" s="122">
        <f>SUM(F601:F603)</f>
        <v>0</v>
      </c>
    </row>
    <row r="601" spans="1:6" ht="15" customHeight="1">
      <c r="A601" s="117" t="s">
        <v>468</v>
      </c>
      <c r="B601" s="123"/>
      <c r="C601" s="123"/>
      <c r="D601" s="113">
        <f t="shared" si="35"/>
        <v>0</v>
      </c>
      <c r="E601" s="114">
        <f t="shared" si="36"/>
        <v>0</v>
      </c>
      <c r="F601" s="123"/>
    </row>
    <row r="602" spans="1:6" ht="15" customHeight="1">
      <c r="A602" s="117" t="s">
        <v>469</v>
      </c>
      <c r="B602" s="123"/>
      <c r="C602" s="123"/>
      <c r="D602" s="113">
        <f t="shared" si="35"/>
        <v>0</v>
      </c>
      <c r="E602" s="114">
        <f t="shared" si="36"/>
        <v>0</v>
      </c>
      <c r="F602" s="123"/>
    </row>
    <row r="603" spans="1:6" ht="15" customHeight="1">
      <c r="A603" s="117" t="s">
        <v>470</v>
      </c>
      <c r="B603" s="123"/>
      <c r="C603" s="123"/>
      <c r="D603" s="113">
        <f t="shared" si="35"/>
        <v>0</v>
      </c>
      <c r="E603" s="114">
        <f t="shared" si="36"/>
        <v>0</v>
      </c>
      <c r="F603" s="123"/>
    </row>
    <row r="604" spans="1:6" ht="15" customHeight="1">
      <c r="A604" s="115" t="s">
        <v>471</v>
      </c>
      <c r="B604" s="122">
        <f>SUM(B605:B613)</f>
        <v>0</v>
      </c>
      <c r="C604" s="122">
        <f>SUM(C605:C613)</f>
        <v>0</v>
      </c>
      <c r="D604" s="113">
        <f t="shared" si="35"/>
        <v>0</v>
      </c>
      <c r="E604" s="114">
        <f t="shared" si="36"/>
        <v>0</v>
      </c>
      <c r="F604" s="122">
        <f>SUM(F605:F613)</f>
        <v>0</v>
      </c>
    </row>
    <row r="605" spans="1:6" ht="15" customHeight="1">
      <c r="A605" s="117" t="s">
        <v>472</v>
      </c>
      <c r="B605" s="123"/>
      <c r="C605" s="123"/>
      <c r="D605" s="113">
        <f t="shared" si="35"/>
        <v>0</v>
      </c>
      <c r="E605" s="114">
        <f t="shared" si="36"/>
        <v>0</v>
      </c>
      <c r="F605" s="123"/>
    </row>
    <row r="606" spans="1:6" ht="15" customHeight="1">
      <c r="A606" s="117" t="s">
        <v>473</v>
      </c>
      <c r="B606" s="123"/>
      <c r="C606" s="123"/>
      <c r="D606" s="113">
        <f t="shared" si="35"/>
        <v>0</v>
      </c>
      <c r="E606" s="114">
        <f t="shared" si="36"/>
        <v>0</v>
      </c>
      <c r="F606" s="123"/>
    </row>
    <row r="607" spans="1:6" ht="15" customHeight="1">
      <c r="A607" s="117" t="s">
        <v>474</v>
      </c>
      <c r="B607" s="123"/>
      <c r="C607" s="123"/>
      <c r="D607" s="113">
        <f t="shared" si="35"/>
        <v>0</v>
      </c>
      <c r="E607" s="114">
        <f t="shared" si="36"/>
        <v>0</v>
      </c>
      <c r="F607" s="123"/>
    </row>
    <row r="608" spans="1:6" ht="15" customHeight="1">
      <c r="A608" s="117" t="s">
        <v>475</v>
      </c>
      <c r="B608" s="123"/>
      <c r="C608" s="123"/>
      <c r="D608" s="113">
        <f t="shared" si="35"/>
        <v>0</v>
      </c>
      <c r="E608" s="114">
        <f t="shared" si="36"/>
        <v>0</v>
      </c>
      <c r="F608" s="123"/>
    </row>
    <row r="609" spans="1:6" ht="15" customHeight="1">
      <c r="A609" s="117" t="s">
        <v>476</v>
      </c>
      <c r="B609" s="123"/>
      <c r="C609" s="123"/>
      <c r="D609" s="113">
        <f t="shared" si="35"/>
        <v>0</v>
      </c>
      <c r="E609" s="114">
        <f t="shared" si="36"/>
        <v>0</v>
      </c>
      <c r="F609" s="123"/>
    </row>
    <row r="610" spans="1:6" ht="15" customHeight="1">
      <c r="A610" s="117" t="s">
        <v>477</v>
      </c>
      <c r="B610" s="123"/>
      <c r="C610" s="123"/>
      <c r="D610" s="113">
        <f t="shared" si="35"/>
        <v>0</v>
      </c>
      <c r="E610" s="114">
        <f t="shared" si="36"/>
        <v>0</v>
      </c>
      <c r="F610" s="123"/>
    </row>
    <row r="611" spans="1:6" ht="15" customHeight="1">
      <c r="A611" s="117" t="s">
        <v>478</v>
      </c>
      <c r="B611" s="123"/>
      <c r="C611" s="123"/>
      <c r="D611" s="113">
        <f t="shared" si="35"/>
        <v>0</v>
      </c>
      <c r="E611" s="114">
        <f t="shared" si="36"/>
        <v>0</v>
      </c>
      <c r="F611" s="123"/>
    </row>
    <row r="612" spans="1:6" ht="15" customHeight="1">
      <c r="A612" s="117" t="s">
        <v>479</v>
      </c>
      <c r="B612" s="123"/>
      <c r="C612" s="123"/>
      <c r="D612" s="113">
        <f t="shared" si="35"/>
        <v>0</v>
      </c>
      <c r="E612" s="114">
        <f t="shared" si="36"/>
        <v>0</v>
      </c>
      <c r="F612" s="123"/>
    </row>
    <row r="613" spans="1:6" ht="15" customHeight="1">
      <c r="A613" s="117" t="s">
        <v>480</v>
      </c>
      <c r="B613" s="123"/>
      <c r="C613" s="123"/>
      <c r="D613" s="113">
        <f t="shared" si="35"/>
        <v>0</v>
      </c>
      <c r="E613" s="114">
        <f t="shared" si="36"/>
        <v>0</v>
      </c>
      <c r="F613" s="123"/>
    </row>
    <row r="614" spans="1:6" ht="15" customHeight="1">
      <c r="A614" s="115" t="s">
        <v>481</v>
      </c>
      <c r="B614" s="122">
        <f>SUM(B615:B621)</f>
        <v>78</v>
      </c>
      <c r="C614" s="122">
        <f>SUM(C615:C621)</f>
        <v>228</v>
      </c>
      <c r="D614" s="113">
        <f t="shared" si="35"/>
        <v>150</v>
      </c>
      <c r="E614" s="114">
        <f t="shared" si="36"/>
        <v>192.30769230769232</v>
      </c>
      <c r="F614" s="122">
        <f>SUM(F615:F621)</f>
        <v>597</v>
      </c>
    </row>
    <row r="615" spans="1:6" ht="15" customHeight="1">
      <c r="A615" s="117" t="s">
        <v>482</v>
      </c>
      <c r="B615" s="123">
        <v>24</v>
      </c>
      <c r="C615" s="123">
        <v>29</v>
      </c>
      <c r="D615" s="113">
        <f t="shared" si="35"/>
        <v>5</v>
      </c>
      <c r="E615" s="114">
        <f t="shared" si="36"/>
        <v>20.833333333333336</v>
      </c>
      <c r="F615" s="123">
        <v>55</v>
      </c>
    </row>
    <row r="616" spans="1:6" ht="15" customHeight="1">
      <c r="A616" s="117" t="s">
        <v>483</v>
      </c>
      <c r="B616" s="123">
        <v>54</v>
      </c>
      <c r="C616" s="123">
        <v>53</v>
      </c>
      <c r="D616" s="113">
        <f t="shared" ref="D616:D679" si="37">C616-B616</f>
        <v>-1</v>
      </c>
      <c r="E616" s="114">
        <f t="shared" ref="E616:E679" si="38">IF(B616=0,,D616/B616*100)</f>
        <v>-1.8518518518518516</v>
      </c>
      <c r="F616" s="123">
        <v>278</v>
      </c>
    </row>
    <row r="617" spans="1:6" ht="15" customHeight="1">
      <c r="A617" s="117" t="s">
        <v>484</v>
      </c>
      <c r="B617" s="123"/>
      <c r="C617" s="123">
        <v>2</v>
      </c>
      <c r="D617" s="113">
        <f t="shared" si="37"/>
        <v>2</v>
      </c>
      <c r="E617" s="114">
        <f t="shared" si="38"/>
        <v>0</v>
      </c>
      <c r="F617" s="123">
        <v>20</v>
      </c>
    </row>
    <row r="618" spans="1:6" ht="15" customHeight="1">
      <c r="A618" s="117" t="s">
        <v>485</v>
      </c>
      <c r="B618" s="123"/>
      <c r="C618" s="123"/>
      <c r="D618" s="113">
        <f t="shared" si="37"/>
        <v>0</v>
      </c>
      <c r="E618" s="114">
        <f t="shared" si="38"/>
        <v>0</v>
      </c>
      <c r="F618" s="123"/>
    </row>
    <row r="619" spans="1:6" ht="15" customHeight="1">
      <c r="A619" s="117" t="s">
        <v>486</v>
      </c>
      <c r="B619" s="123"/>
      <c r="C619" s="123">
        <v>113</v>
      </c>
      <c r="D619" s="113">
        <f t="shared" si="37"/>
        <v>113</v>
      </c>
      <c r="E619" s="114">
        <f t="shared" si="38"/>
        <v>0</v>
      </c>
      <c r="F619" s="123">
        <v>138</v>
      </c>
    </row>
    <row r="620" spans="1:6" ht="15" customHeight="1">
      <c r="A620" s="117" t="s">
        <v>487</v>
      </c>
      <c r="B620" s="123"/>
      <c r="C620" s="123">
        <v>10</v>
      </c>
      <c r="D620" s="113">
        <f t="shared" si="37"/>
        <v>10</v>
      </c>
      <c r="E620" s="114">
        <f t="shared" si="38"/>
        <v>0</v>
      </c>
      <c r="F620" s="123">
        <v>43</v>
      </c>
    </row>
    <row r="621" spans="1:6" ht="15" customHeight="1">
      <c r="A621" s="117" t="s">
        <v>488</v>
      </c>
      <c r="B621" s="123"/>
      <c r="C621" s="123">
        <v>21</v>
      </c>
      <c r="D621" s="113">
        <f t="shared" si="37"/>
        <v>21</v>
      </c>
      <c r="E621" s="114">
        <f t="shared" si="38"/>
        <v>0</v>
      </c>
      <c r="F621" s="123">
        <v>63</v>
      </c>
    </row>
    <row r="622" spans="1:6" ht="15" customHeight="1">
      <c r="A622" s="115" t="s">
        <v>489</v>
      </c>
      <c r="B622" s="122">
        <f>SUM(B623:B628)</f>
        <v>0</v>
      </c>
      <c r="C622" s="122">
        <f>SUM(C623:C628)</f>
        <v>79</v>
      </c>
      <c r="D622" s="113">
        <f t="shared" si="37"/>
        <v>79</v>
      </c>
      <c r="E622" s="114">
        <f t="shared" si="38"/>
        <v>0</v>
      </c>
      <c r="F622" s="122">
        <f>SUM(F623:F628)</f>
        <v>79</v>
      </c>
    </row>
    <row r="623" spans="1:6" ht="15" customHeight="1">
      <c r="A623" s="117" t="s">
        <v>490</v>
      </c>
      <c r="B623" s="123"/>
      <c r="C623" s="123">
        <v>79</v>
      </c>
      <c r="D623" s="113">
        <f t="shared" si="37"/>
        <v>79</v>
      </c>
      <c r="E623" s="114">
        <f t="shared" si="38"/>
        <v>0</v>
      </c>
      <c r="F623" s="123">
        <v>79</v>
      </c>
    </row>
    <row r="624" spans="1:6" ht="15" customHeight="1">
      <c r="A624" s="117" t="s">
        <v>491</v>
      </c>
      <c r="B624" s="123"/>
      <c r="C624" s="123"/>
      <c r="D624" s="113">
        <f t="shared" si="37"/>
        <v>0</v>
      </c>
      <c r="E624" s="114">
        <f t="shared" si="38"/>
        <v>0</v>
      </c>
      <c r="F624" s="123"/>
    </row>
    <row r="625" spans="1:6" ht="15" customHeight="1">
      <c r="A625" s="117" t="s">
        <v>492</v>
      </c>
      <c r="B625" s="123"/>
      <c r="C625" s="123"/>
      <c r="D625" s="113">
        <f t="shared" si="37"/>
        <v>0</v>
      </c>
      <c r="E625" s="114">
        <f t="shared" si="38"/>
        <v>0</v>
      </c>
      <c r="F625" s="123"/>
    </row>
    <row r="626" spans="1:6" ht="15" customHeight="1">
      <c r="A626" s="117" t="s">
        <v>493</v>
      </c>
      <c r="B626" s="123"/>
      <c r="C626" s="123"/>
      <c r="D626" s="113">
        <f t="shared" si="37"/>
        <v>0</v>
      </c>
      <c r="E626" s="114">
        <f t="shared" si="38"/>
        <v>0</v>
      </c>
      <c r="F626" s="123"/>
    </row>
    <row r="627" spans="1:6" ht="15" customHeight="1">
      <c r="A627" s="117" t="s">
        <v>494</v>
      </c>
      <c r="B627" s="123"/>
      <c r="C627" s="123"/>
      <c r="D627" s="113">
        <f t="shared" si="37"/>
        <v>0</v>
      </c>
      <c r="E627" s="114">
        <f t="shared" si="38"/>
        <v>0</v>
      </c>
      <c r="F627" s="123"/>
    </row>
    <row r="628" spans="1:6" ht="15" customHeight="1">
      <c r="A628" s="117" t="s">
        <v>495</v>
      </c>
      <c r="B628" s="123"/>
      <c r="C628" s="123"/>
      <c r="D628" s="113">
        <f t="shared" si="37"/>
        <v>0</v>
      </c>
      <c r="E628" s="114">
        <f t="shared" si="38"/>
        <v>0</v>
      </c>
      <c r="F628" s="123"/>
    </row>
    <row r="629" spans="1:6" ht="15" customHeight="1">
      <c r="A629" s="115" t="s">
        <v>496</v>
      </c>
      <c r="B629" s="122">
        <f>SUM(B630:B635)</f>
        <v>0</v>
      </c>
      <c r="C629" s="122">
        <f>SUM(C630:C635)</f>
        <v>160</v>
      </c>
      <c r="D629" s="113">
        <f t="shared" si="37"/>
        <v>160</v>
      </c>
      <c r="E629" s="114">
        <f t="shared" si="38"/>
        <v>0</v>
      </c>
      <c r="F629" s="122">
        <f>SUM(F630:F635)</f>
        <v>194</v>
      </c>
    </row>
    <row r="630" spans="1:6" ht="15" customHeight="1">
      <c r="A630" s="117" t="s">
        <v>497</v>
      </c>
      <c r="B630" s="123"/>
      <c r="C630" s="123"/>
      <c r="D630" s="113">
        <f t="shared" si="37"/>
        <v>0</v>
      </c>
      <c r="E630" s="114">
        <f t="shared" si="38"/>
        <v>0</v>
      </c>
      <c r="F630" s="123">
        <v>22</v>
      </c>
    </row>
    <row r="631" spans="1:6" ht="15" customHeight="1">
      <c r="A631" s="117" t="s">
        <v>498</v>
      </c>
      <c r="B631" s="123"/>
      <c r="C631" s="123">
        <v>96</v>
      </c>
      <c r="D631" s="113">
        <f t="shared" si="37"/>
        <v>96</v>
      </c>
      <c r="E631" s="114">
        <f t="shared" si="38"/>
        <v>0</v>
      </c>
      <c r="F631" s="123">
        <v>108</v>
      </c>
    </row>
    <row r="632" spans="1:6" ht="15" customHeight="1">
      <c r="A632" s="117" t="s">
        <v>499</v>
      </c>
      <c r="B632" s="123"/>
      <c r="C632" s="123"/>
      <c r="D632" s="113">
        <f t="shared" si="37"/>
        <v>0</v>
      </c>
      <c r="E632" s="114">
        <f t="shared" si="38"/>
        <v>0</v>
      </c>
      <c r="F632" s="123"/>
    </row>
    <row r="633" spans="1:6" ht="15" customHeight="1">
      <c r="A633" s="117" t="s">
        <v>500</v>
      </c>
      <c r="B633" s="123"/>
      <c r="C633" s="123"/>
      <c r="D633" s="113">
        <f t="shared" si="37"/>
        <v>0</v>
      </c>
      <c r="E633" s="114">
        <f t="shared" si="38"/>
        <v>0</v>
      </c>
      <c r="F633" s="123"/>
    </row>
    <row r="634" spans="1:6" ht="15" customHeight="1">
      <c r="A634" s="117" t="s">
        <v>501</v>
      </c>
      <c r="B634" s="123"/>
      <c r="C634" s="123">
        <v>64</v>
      </c>
      <c r="D634" s="113">
        <f t="shared" si="37"/>
        <v>64</v>
      </c>
      <c r="E634" s="114">
        <f t="shared" si="38"/>
        <v>0</v>
      </c>
      <c r="F634" s="123">
        <v>64</v>
      </c>
    </row>
    <row r="635" spans="1:6" ht="15" customHeight="1">
      <c r="A635" s="117" t="s">
        <v>502</v>
      </c>
      <c r="B635" s="123"/>
      <c r="C635" s="123"/>
      <c r="D635" s="113">
        <f t="shared" si="37"/>
        <v>0</v>
      </c>
      <c r="E635" s="114">
        <f t="shared" si="38"/>
        <v>0</v>
      </c>
      <c r="F635" s="123"/>
    </row>
    <row r="636" spans="1:6" ht="15" customHeight="1">
      <c r="A636" s="115" t="s">
        <v>503</v>
      </c>
      <c r="B636" s="122">
        <f>SUM(B637:B644)</f>
        <v>24</v>
      </c>
      <c r="C636" s="122">
        <f>SUM(C637:C644)</f>
        <v>164</v>
      </c>
      <c r="D636" s="113">
        <f t="shared" si="37"/>
        <v>140</v>
      </c>
      <c r="E636" s="114">
        <f t="shared" si="38"/>
        <v>583.33333333333326</v>
      </c>
      <c r="F636" s="122">
        <f>SUM(F637:F644)</f>
        <v>322</v>
      </c>
    </row>
    <row r="637" spans="1:6" ht="15" customHeight="1">
      <c r="A637" s="117" t="s">
        <v>59</v>
      </c>
      <c r="B637" s="123">
        <v>24</v>
      </c>
      <c r="C637" s="123">
        <v>16</v>
      </c>
      <c r="D637" s="113">
        <f t="shared" si="37"/>
        <v>-8</v>
      </c>
      <c r="E637" s="114">
        <f t="shared" si="38"/>
        <v>-33.333333333333329</v>
      </c>
      <c r="F637" s="123">
        <v>16</v>
      </c>
    </row>
    <row r="638" spans="1:6" ht="15" customHeight="1">
      <c r="A638" s="117" t="s">
        <v>60</v>
      </c>
      <c r="B638" s="123"/>
      <c r="C638" s="123"/>
      <c r="D638" s="113">
        <f t="shared" si="37"/>
        <v>0</v>
      </c>
      <c r="E638" s="114">
        <f t="shared" si="38"/>
        <v>0</v>
      </c>
      <c r="F638" s="123"/>
    </row>
    <row r="639" spans="1:6" ht="15" customHeight="1">
      <c r="A639" s="117" t="s">
        <v>61</v>
      </c>
      <c r="B639" s="123"/>
      <c r="C639" s="123"/>
      <c r="D639" s="113">
        <f t="shared" si="37"/>
        <v>0</v>
      </c>
      <c r="E639" s="114">
        <f t="shared" si="38"/>
        <v>0</v>
      </c>
      <c r="F639" s="123"/>
    </row>
    <row r="640" spans="1:6" ht="15" customHeight="1">
      <c r="A640" s="117" t="s">
        <v>504</v>
      </c>
      <c r="B640" s="123"/>
      <c r="C640" s="123">
        <v>43</v>
      </c>
      <c r="D640" s="113">
        <f t="shared" si="37"/>
        <v>43</v>
      </c>
      <c r="E640" s="114">
        <f t="shared" si="38"/>
        <v>0</v>
      </c>
      <c r="F640" s="123">
        <v>43</v>
      </c>
    </row>
    <row r="641" spans="1:6" ht="15" customHeight="1">
      <c r="A641" s="117" t="s">
        <v>505</v>
      </c>
      <c r="B641" s="123"/>
      <c r="C641" s="123"/>
      <c r="D641" s="113">
        <f t="shared" si="37"/>
        <v>0</v>
      </c>
      <c r="E641" s="114">
        <f t="shared" si="38"/>
        <v>0</v>
      </c>
      <c r="F641" s="123"/>
    </row>
    <row r="642" spans="1:6" ht="15" customHeight="1">
      <c r="A642" s="117" t="s">
        <v>506</v>
      </c>
      <c r="B642" s="123"/>
      <c r="C642" s="123"/>
      <c r="D642" s="113">
        <f t="shared" si="37"/>
        <v>0</v>
      </c>
      <c r="E642" s="114">
        <f t="shared" si="38"/>
        <v>0</v>
      </c>
      <c r="F642" s="123"/>
    </row>
    <row r="643" spans="1:6" ht="15" customHeight="1">
      <c r="A643" s="117" t="s">
        <v>507</v>
      </c>
      <c r="B643" s="123"/>
      <c r="C643" s="123">
        <v>105</v>
      </c>
      <c r="D643" s="113">
        <f t="shared" si="37"/>
        <v>105</v>
      </c>
      <c r="E643" s="114">
        <f t="shared" si="38"/>
        <v>0</v>
      </c>
      <c r="F643" s="123">
        <v>263</v>
      </c>
    </row>
    <row r="644" spans="1:6" ht="15" customHeight="1">
      <c r="A644" s="117" t="s">
        <v>508</v>
      </c>
      <c r="B644" s="123"/>
      <c r="C644" s="123"/>
      <c r="D644" s="113">
        <f t="shared" si="37"/>
        <v>0</v>
      </c>
      <c r="E644" s="114">
        <f t="shared" si="38"/>
        <v>0</v>
      </c>
      <c r="F644" s="123"/>
    </row>
    <row r="645" spans="1:6" ht="15" customHeight="1">
      <c r="A645" s="115" t="s">
        <v>509</v>
      </c>
      <c r="B645" s="122">
        <f>SUM(B646:B649)</f>
        <v>0</v>
      </c>
      <c r="C645" s="122">
        <f>SUM(C646:C649)</f>
        <v>0</v>
      </c>
      <c r="D645" s="113">
        <f t="shared" si="37"/>
        <v>0</v>
      </c>
      <c r="E645" s="114">
        <f t="shared" si="38"/>
        <v>0</v>
      </c>
      <c r="F645" s="122">
        <f>SUM(F646:F649)</f>
        <v>0</v>
      </c>
    </row>
    <row r="646" spans="1:6" ht="15" customHeight="1">
      <c r="A646" s="117" t="s">
        <v>59</v>
      </c>
      <c r="B646" s="123"/>
      <c r="C646" s="123"/>
      <c r="D646" s="113">
        <f t="shared" si="37"/>
        <v>0</v>
      </c>
      <c r="E646" s="114">
        <f t="shared" si="38"/>
        <v>0</v>
      </c>
      <c r="F646" s="123"/>
    </row>
    <row r="647" spans="1:6" ht="15" customHeight="1">
      <c r="A647" s="117" t="s">
        <v>60</v>
      </c>
      <c r="B647" s="123"/>
      <c r="C647" s="123"/>
      <c r="D647" s="113">
        <f t="shared" si="37"/>
        <v>0</v>
      </c>
      <c r="E647" s="114">
        <f t="shared" si="38"/>
        <v>0</v>
      </c>
      <c r="F647" s="123"/>
    </row>
    <row r="648" spans="1:6" ht="15" customHeight="1">
      <c r="A648" s="117" t="s">
        <v>61</v>
      </c>
      <c r="B648" s="123"/>
      <c r="C648" s="123"/>
      <c r="D648" s="113">
        <f t="shared" si="37"/>
        <v>0</v>
      </c>
      <c r="E648" s="114">
        <f t="shared" si="38"/>
        <v>0</v>
      </c>
      <c r="F648" s="123"/>
    </row>
    <row r="649" spans="1:6" ht="15" customHeight="1">
      <c r="A649" s="117" t="s">
        <v>510</v>
      </c>
      <c r="B649" s="123"/>
      <c r="C649" s="123"/>
      <c r="D649" s="113">
        <f t="shared" si="37"/>
        <v>0</v>
      </c>
      <c r="E649" s="114">
        <f t="shared" si="38"/>
        <v>0</v>
      </c>
      <c r="F649" s="123"/>
    </row>
    <row r="650" spans="1:6" ht="15" customHeight="1">
      <c r="A650" s="115" t="s">
        <v>511</v>
      </c>
      <c r="B650" s="122">
        <f>SUM(B651:B652)</f>
        <v>0</v>
      </c>
      <c r="C650" s="122">
        <f>SUM(C651:C652)</f>
        <v>0</v>
      </c>
      <c r="D650" s="113">
        <f t="shared" si="37"/>
        <v>0</v>
      </c>
      <c r="E650" s="114">
        <f t="shared" si="38"/>
        <v>0</v>
      </c>
      <c r="F650" s="122">
        <f>SUM(F651:F652)</f>
        <v>4275</v>
      </c>
    </row>
    <row r="651" spans="1:6" ht="15" customHeight="1">
      <c r="A651" s="117" t="s">
        <v>512</v>
      </c>
      <c r="B651" s="123"/>
      <c r="C651" s="123"/>
      <c r="D651" s="113">
        <f t="shared" si="37"/>
        <v>0</v>
      </c>
      <c r="E651" s="114">
        <f t="shared" si="38"/>
        <v>0</v>
      </c>
      <c r="F651" s="123">
        <v>4183</v>
      </c>
    </row>
    <row r="652" spans="1:6" ht="15" customHeight="1">
      <c r="A652" s="117" t="s">
        <v>513</v>
      </c>
      <c r="B652" s="123"/>
      <c r="C652" s="123"/>
      <c r="D652" s="113">
        <f t="shared" si="37"/>
        <v>0</v>
      </c>
      <c r="E652" s="114">
        <f t="shared" si="38"/>
        <v>0</v>
      </c>
      <c r="F652" s="123">
        <v>92</v>
      </c>
    </row>
    <row r="653" spans="1:6" ht="15" customHeight="1">
      <c r="A653" s="115" t="s">
        <v>514</v>
      </c>
      <c r="B653" s="122">
        <f>SUM(B654:B655)</f>
        <v>0</v>
      </c>
      <c r="C653" s="122">
        <f>SUM(C654:C655)</f>
        <v>110</v>
      </c>
      <c r="D653" s="113">
        <f t="shared" si="37"/>
        <v>110</v>
      </c>
      <c r="E653" s="114">
        <f t="shared" si="38"/>
        <v>0</v>
      </c>
      <c r="F653" s="122">
        <f>SUM(F654:F655)</f>
        <v>220</v>
      </c>
    </row>
    <row r="654" spans="1:6" ht="15" customHeight="1">
      <c r="A654" s="117" t="s">
        <v>515</v>
      </c>
      <c r="B654" s="123"/>
      <c r="C654" s="123">
        <v>110</v>
      </c>
      <c r="D654" s="113">
        <f t="shared" si="37"/>
        <v>110</v>
      </c>
      <c r="E654" s="114">
        <f t="shared" si="38"/>
        <v>0</v>
      </c>
      <c r="F654" s="123">
        <v>220</v>
      </c>
    </row>
    <row r="655" spans="1:6" ht="15" customHeight="1">
      <c r="A655" s="117" t="s">
        <v>516</v>
      </c>
      <c r="B655" s="123"/>
      <c r="C655" s="123"/>
      <c r="D655" s="113">
        <f t="shared" si="37"/>
        <v>0</v>
      </c>
      <c r="E655" s="114">
        <f t="shared" si="38"/>
        <v>0</v>
      </c>
      <c r="F655" s="123"/>
    </row>
    <row r="656" spans="1:6" ht="15" customHeight="1">
      <c r="A656" s="115" t="s">
        <v>517</v>
      </c>
      <c r="B656" s="122">
        <f>SUM(B657:B658)</f>
        <v>0</v>
      </c>
      <c r="C656" s="122">
        <f>SUM(C657:C658)</f>
        <v>0</v>
      </c>
      <c r="D656" s="113">
        <f t="shared" si="37"/>
        <v>0</v>
      </c>
      <c r="E656" s="114">
        <f t="shared" si="38"/>
        <v>0</v>
      </c>
      <c r="F656" s="122">
        <f>SUM(F657:F658)</f>
        <v>214</v>
      </c>
    </row>
    <row r="657" spans="1:6" ht="15" customHeight="1">
      <c r="A657" s="117" t="s">
        <v>518</v>
      </c>
      <c r="B657" s="123"/>
      <c r="C657" s="123"/>
      <c r="D657" s="113">
        <f t="shared" si="37"/>
        <v>0</v>
      </c>
      <c r="E657" s="114">
        <f t="shared" si="38"/>
        <v>0</v>
      </c>
      <c r="F657" s="123"/>
    </row>
    <row r="658" spans="1:6" ht="15" customHeight="1">
      <c r="A658" s="117" t="s">
        <v>519</v>
      </c>
      <c r="B658" s="123"/>
      <c r="C658" s="123"/>
      <c r="D658" s="113">
        <f t="shared" si="37"/>
        <v>0</v>
      </c>
      <c r="E658" s="114">
        <f t="shared" si="38"/>
        <v>0</v>
      </c>
      <c r="F658" s="123">
        <v>214</v>
      </c>
    </row>
    <row r="659" spans="1:6" ht="15" customHeight="1">
      <c r="A659" s="115" t="s">
        <v>520</v>
      </c>
      <c r="B659" s="122">
        <f>SUM(B660:B661)</f>
        <v>0</v>
      </c>
      <c r="C659" s="122">
        <f>SUM(C660:C661)</f>
        <v>0</v>
      </c>
      <c r="D659" s="113">
        <f t="shared" si="37"/>
        <v>0</v>
      </c>
      <c r="E659" s="114">
        <f t="shared" si="38"/>
        <v>0</v>
      </c>
      <c r="F659" s="122">
        <f>SUM(F660:F661)</f>
        <v>0</v>
      </c>
    </row>
    <row r="660" spans="1:6" ht="15" customHeight="1">
      <c r="A660" s="117" t="s">
        <v>521</v>
      </c>
      <c r="B660" s="123"/>
      <c r="C660" s="123"/>
      <c r="D660" s="113">
        <f t="shared" si="37"/>
        <v>0</v>
      </c>
      <c r="E660" s="114">
        <f t="shared" si="38"/>
        <v>0</v>
      </c>
      <c r="F660" s="123"/>
    </row>
    <row r="661" spans="1:6" ht="15" customHeight="1">
      <c r="A661" s="117" t="s">
        <v>522</v>
      </c>
      <c r="B661" s="123"/>
      <c r="C661" s="123"/>
      <c r="D661" s="113">
        <f t="shared" si="37"/>
        <v>0</v>
      </c>
      <c r="E661" s="114">
        <f t="shared" si="38"/>
        <v>0</v>
      </c>
      <c r="F661" s="123"/>
    </row>
    <row r="662" spans="1:6" ht="15" customHeight="1">
      <c r="A662" s="115" t="s">
        <v>523</v>
      </c>
      <c r="B662" s="122">
        <f>SUM(B663:B664)</f>
        <v>0</v>
      </c>
      <c r="C662" s="122">
        <f>SUM(C663:C664)</f>
        <v>10</v>
      </c>
      <c r="D662" s="113">
        <f t="shared" si="37"/>
        <v>10</v>
      </c>
      <c r="E662" s="114">
        <f t="shared" si="38"/>
        <v>0</v>
      </c>
      <c r="F662" s="122">
        <f>SUM(F663:F664)</f>
        <v>17</v>
      </c>
    </row>
    <row r="663" spans="1:6" ht="15" customHeight="1">
      <c r="A663" s="117" t="s">
        <v>524</v>
      </c>
      <c r="B663" s="123"/>
      <c r="C663" s="123">
        <v>10</v>
      </c>
      <c r="D663" s="113">
        <f t="shared" si="37"/>
        <v>10</v>
      </c>
      <c r="E663" s="114">
        <f t="shared" si="38"/>
        <v>0</v>
      </c>
      <c r="F663" s="123">
        <v>17</v>
      </c>
    </row>
    <row r="664" spans="1:6" ht="15" customHeight="1">
      <c r="A664" s="117" t="s">
        <v>525</v>
      </c>
      <c r="B664" s="123"/>
      <c r="C664" s="123"/>
      <c r="D664" s="113">
        <f t="shared" si="37"/>
        <v>0</v>
      </c>
      <c r="E664" s="114">
        <f t="shared" si="38"/>
        <v>0</v>
      </c>
      <c r="F664" s="123"/>
    </row>
    <row r="665" spans="1:6" ht="15" customHeight="1">
      <c r="A665" s="115" t="s">
        <v>526</v>
      </c>
      <c r="B665" s="122">
        <f>SUM(B666:B668)</f>
        <v>10083</v>
      </c>
      <c r="C665" s="122">
        <f>SUM(C666:C668)</f>
        <v>3220</v>
      </c>
      <c r="D665" s="113">
        <f t="shared" si="37"/>
        <v>-6863</v>
      </c>
      <c r="E665" s="114">
        <f t="shared" si="38"/>
        <v>-68.065060001983539</v>
      </c>
      <c r="F665" s="122">
        <f>SUM(F666:F668)</f>
        <v>3220</v>
      </c>
    </row>
    <row r="666" spans="1:6" ht="15" customHeight="1">
      <c r="A666" s="117" t="s">
        <v>527</v>
      </c>
      <c r="B666" s="123">
        <v>10083</v>
      </c>
      <c r="C666" s="123">
        <v>3000</v>
      </c>
      <c r="D666" s="113">
        <f t="shared" si="37"/>
        <v>-7083</v>
      </c>
      <c r="E666" s="114">
        <f t="shared" si="38"/>
        <v>-70.246950312407023</v>
      </c>
      <c r="F666" s="123">
        <v>3000</v>
      </c>
    </row>
    <row r="667" spans="1:6" ht="15" customHeight="1">
      <c r="A667" s="117" t="s">
        <v>528</v>
      </c>
      <c r="B667" s="123"/>
      <c r="C667" s="123"/>
      <c r="D667" s="113">
        <f t="shared" si="37"/>
        <v>0</v>
      </c>
      <c r="E667" s="114">
        <f t="shared" si="38"/>
        <v>0</v>
      </c>
      <c r="F667" s="123"/>
    </row>
    <row r="668" spans="1:6" ht="15" customHeight="1">
      <c r="A668" s="117" t="s">
        <v>529</v>
      </c>
      <c r="B668" s="123"/>
      <c r="C668" s="123">
        <v>220</v>
      </c>
      <c r="D668" s="113">
        <f t="shared" si="37"/>
        <v>220</v>
      </c>
      <c r="E668" s="114">
        <f t="shared" si="38"/>
        <v>0</v>
      </c>
      <c r="F668" s="123">
        <v>220</v>
      </c>
    </row>
    <row r="669" spans="1:6" ht="15" customHeight="1">
      <c r="A669" s="115" t="s">
        <v>530</v>
      </c>
      <c r="B669" s="122">
        <f>SUM(B670:B673)</f>
        <v>0</v>
      </c>
      <c r="C669" s="122">
        <f>SUM(C670:C673)</f>
        <v>163</v>
      </c>
      <c r="D669" s="113">
        <f t="shared" si="37"/>
        <v>163</v>
      </c>
      <c r="E669" s="114">
        <f t="shared" si="38"/>
        <v>0</v>
      </c>
      <c r="F669" s="122">
        <f>SUM(F670:F673)</f>
        <v>163</v>
      </c>
    </row>
    <row r="670" spans="1:6" ht="15" customHeight="1">
      <c r="A670" s="117" t="s">
        <v>531</v>
      </c>
      <c r="B670" s="123"/>
      <c r="C670" s="123"/>
      <c r="D670" s="113">
        <f t="shared" si="37"/>
        <v>0</v>
      </c>
      <c r="E670" s="114">
        <f t="shared" si="38"/>
        <v>0</v>
      </c>
      <c r="F670" s="123"/>
    </row>
    <row r="671" spans="1:6" ht="15" customHeight="1">
      <c r="A671" s="117" t="s">
        <v>532</v>
      </c>
      <c r="B671" s="123"/>
      <c r="C671" s="123"/>
      <c r="D671" s="113">
        <f t="shared" si="37"/>
        <v>0</v>
      </c>
      <c r="E671" s="114">
        <f t="shared" si="38"/>
        <v>0</v>
      </c>
      <c r="F671" s="123"/>
    </row>
    <row r="672" spans="1:6" ht="15" customHeight="1">
      <c r="A672" s="117" t="s">
        <v>533</v>
      </c>
      <c r="B672" s="123"/>
      <c r="C672" s="123"/>
      <c r="D672" s="113">
        <f t="shared" si="37"/>
        <v>0</v>
      </c>
      <c r="E672" s="114">
        <f t="shared" si="38"/>
        <v>0</v>
      </c>
      <c r="F672" s="123"/>
    </row>
    <row r="673" spans="1:6" ht="15" customHeight="1">
      <c r="A673" s="117" t="s">
        <v>534</v>
      </c>
      <c r="B673" s="123"/>
      <c r="C673" s="123">
        <v>163</v>
      </c>
      <c r="D673" s="113">
        <f t="shared" si="37"/>
        <v>163</v>
      </c>
      <c r="E673" s="114">
        <f t="shared" si="38"/>
        <v>0</v>
      </c>
      <c r="F673" s="123">
        <v>163</v>
      </c>
    </row>
    <row r="674" spans="1:6" ht="15" customHeight="1">
      <c r="A674" s="115" t="s">
        <v>535</v>
      </c>
      <c r="B674" s="121">
        <f>SUM(B675:B681)</f>
        <v>0</v>
      </c>
      <c r="C674" s="121">
        <f>SUM(C675:C681)</f>
        <v>25</v>
      </c>
      <c r="D674" s="113">
        <f t="shared" si="37"/>
        <v>25</v>
      </c>
      <c r="E674" s="114">
        <f t="shared" si="38"/>
        <v>0</v>
      </c>
      <c r="F674" s="121">
        <f>SUM(F675:F681)</f>
        <v>25</v>
      </c>
    </row>
    <row r="675" spans="1:6" ht="15" customHeight="1">
      <c r="A675" s="117" t="s">
        <v>59</v>
      </c>
      <c r="B675" s="123"/>
      <c r="C675" s="123"/>
      <c r="D675" s="113">
        <f t="shared" si="37"/>
        <v>0</v>
      </c>
      <c r="E675" s="114">
        <f t="shared" si="38"/>
        <v>0</v>
      </c>
      <c r="F675" s="123"/>
    </row>
    <row r="676" spans="1:6" ht="15" customHeight="1">
      <c r="A676" s="117" t="s">
        <v>60</v>
      </c>
      <c r="B676" s="123"/>
      <c r="C676" s="123"/>
      <c r="D676" s="113">
        <f t="shared" si="37"/>
        <v>0</v>
      </c>
      <c r="E676" s="114">
        <f t="shared" si="38"/>
        <v>0</v>
      </c>
      <c r="F676" s="123"/>
    </row>
    <row r="677" spans="1:6" ht="15" customHeight="1">
      <c r="A677" s="117" t="s">
        <v>61</v>
      </c>
      <c r="B677" s="123"/>
      <c r="C677" s="123"/>
      <c r="D677" s="113">
        <f t="shared" si="37"/>
        <v>0</v>
      </c>
      <c r="E677" s="114">
        <f t="shared" si="38"/>
        <v>0</v>
      </c>
      <c r="F677" s="123"/>
    </row>
    <row r="678" spans="1:6" ht="15" customHeight="1">
      <c r="A678" s="117" t="s">
        <v>536</v>
      </c>
      <c r="B678" s="123"/>
      <c r="C678" s="123">
        <v>25</v>
      </c>
      <c r="D678" s="113">
        <f t="shared" si="37"/>
        <v>25</v>
      </c>
      <c r="E678" s="114">
        <f t="shared" si="38"/>
        <v>0</v>
      </c>
      <c r="F678" s="123">
        <v>25</v>
      </c>
    </row>
    <row r="679" spans="1:6" ht="15" customHeight="1">
      <c r="A679" s="117" t="s">
        <v>537</v>
      </c>
      <c r="B679" s="123"/>
      <c r="C679" s="123"/>
      <c r="D679" s="113">
        <f t="shared" si="37"/>
        <v>0</v>
      </c>
      <c r="E679" s="114">
        <f t="shared" si="38"/>
        <v>0</v>
      </c>
      <c r="F679" s="123"/>
    </row>
    <row r="680" spans="1:6" ht="15" customHeight="1">
      <c r="A680" s="117" t="s">
        <v>68</v>
      </c>
      <c r="B680" s="123"/>
      <c r="C680" s="123"/>
      <c r="D680" s="113">
        <f t="shared" ref="D680:D732" si="39">C680-B680</f>
        <v>0</v>
      </c>
      <c r="E680" s="114">
        <f t="shared" ref="E680:E743" si="40">IF(B680=0,,D680/B680*100)</f>
        <v>0</v>
      </c>
      <c r="F680" s="123"/>
    </row>
    <row r="681" spans="1:6" ht="15" customHeight="1">
      <c r="A681" s="117" t="s">
        <v>538</v>
      </c>
      <c r="B681" s="123"/>
      <c r="C681" s="123"/>
      <c r="D681" s="113">
        <f t="shared" si="39"/>
        <v>0</v>
      </c>
      <c r="E681" s="114">
        <f t="shared" si="40"/>
        <v>0</v>
      </c>
      <c r="F681" s="123"/>
    </row>
    <row r="682" spans="1:6" ht="15" customHeight="1">
      <c r="A682" s="115" t="s">
        <v>539</v>
      </c>
      <c r="B682" s="122">
        <f>B683</f>
        <v>0</v>
      </c>
      <c r="C682" s="122">
        <f>C683</f>
        <v>434</v>
      </c>
      <c r="D682" s="113">
        <f t="shared" si="39"/>
        <v>434</v>
      </c>
      <c r="E682" s="114">
        <f t="shared" si="40"/>
        <v>0</v>
      </c>
      <c r="F682" s="122">
        <f>F683</f>
        <v>434</v>
      </c>
    </row>
    <row r="683" spans="1:6" ht="15" customHeight="1">
      <c r="A683" s="117" t="s">
        <v>540</v>
      </c>
      <c r="B683" s="123"/>
      <c r="C683" s="123">
        <v>434</v>
      </c>
      <c r="D683" s="113">
        <f t="shared" si="39"/>
        <v>434</v>
      </c>
      <c r="E683" s="114">
        <f t="shared" si="40"/>
        <v>0</v>
      </c>
      <c r="F683" s="123">
        <v>434</v>
      </c>
    </row>
    <row r="684" spans="1:6" ht="15" customHeight="1">
      <c r="A684" s="115" t="s">
        <v>541</v>
      </c>
      <c r="B684" s="122">
        <f>B685+B690+B703+B707+B719+B722+B726+B731+B735+B739+B751+B753</f>
        <v>1165</v>
      </c>
      <c r="C684" s="122">
        <f>C685+C690+C703+C707+C719+C722+C726+C731+C735+C739+C751+C753+C742</f>
        <v>2484</v>
      </c>
      <c r="D684" s="113">
        <f t="shared" si="39"/>
        <v>1319</v>
      </c>
      <c r="E684" s="114">
        <f t="shared" si="40"/>
        <v>113.21888412017167</v>
      </c>
      <c r="F684" s="122">
        <f>F685+F690+F703+F707+F719+F722+F726+F731+F735+F739+F751+F753+F742</f>
        <v>3998</v>
      </c>
    </row>
    <row r="685" spans="1:6" ht="15" customHeight="1">
      <c r="A685" s="115" t="s">
        <v>542</v>
      </c>
      <c r="B685" s="122">
        <f>SUM(B686:B689)</f>
        <v>72</v>
      </c>
      <c r="C685" s="122">
        <f>SUM(C686:C689)</f>
        <v>81</v>
      </c>
      <c r="D685" s="113">
        <f t="shared" si="39"/>
        <v>9</v>
      </c>
      <c r="E685" s="114">
        <f t="shared" si="40"/>
        <v>12.5</v>
      </c>
      <c r="F685" s="122">
        <f>SUM(F686:F689)</f>
        <v>81</v>
      </c>
    </row>
    <row r="686" spans="1:6" ht="15" customHeight="1">
      <c r="A686" s="117" t="s">
        <v>59</v>
      </c>
      <c r="B686" s="123">
        <v>72</v>
      </c>
      <c r="C686" s="123">
        <v>71</v>
      </c>
      <c r="D686" s="113">
        <f t="shared" si="39"/>
        <v>-1</v>
      </c>
      <c r="E686" s="114">
        <f t="shared" si="40"/>
        <v>-1.3888888888888888</v>
      </c>
      <c r="F686" s="123">
        <v>71</v>
      </c>
    </row>
    <row r="687" spans="1:6" ht="15" customHeight="1">
      <c r="A687" s="117" t="s">
        <v>60</v>
      </c>
      <c r="B687" s="123"/>
      <c r="C687" s="123"/>
      <c r="D687" s="113">
        <f t="shared" si="39"/>
        <v>0</v>
      </c>
      <c r="E687" s="114">
        <f t="shared" si="40"/>
        <v>0</v>
      </c>
      <c r="F687" s="123"/>
    </row>
    <row r="688" spans="1:6" ht="15" customHeight="1">
      <c r="A688" s="117" t="s">
        <v>61</v>
      </c>
      <c r="B688" s="123"/>
      <c r="C688" s="123">
        <v>3</v>
      </c>
      <c r="D688" s="113">
        <f t="shared" si="39"/>
        <v>3</v>
      </c>
      <c r="E688" s="114">
        <f t="shared" si="40"/>
        <v>0</v>
      </c>
      <c r="F688" s="123">
        <v>3</v>
      </c>
    </row>
    <row r="689" spans="1:6" ht="15" customHeight="1">
      <c r="A689" s="117" t="s">
        <v>543</v>
      </c>
      <c r="B689" s="123"/>
      <c r="C689" s="123">
        <v>7</v>
      </c>
      <c r="D689" s="113">
        <f t="shared" si="39"/>
        <v>7</v>
      </c>
      <c r="E689" s="114">
        <f t="shared" si="40"/>
        <v>0</v>
      </c>
      <c r="F689" s="123">
        <v>7</v>
      </c>
    </row>
    <row r="690" spans="1:6" ht="15" customHeight="1">
      <c r="A690" s="115" t="s">
        <v>544</v>
      </c>
      <c r="B690" s="122">
        <f>SUM(B691:B702)</f>
        <v>18</v>
      </c>
      <c r="C690" s="122">
        <f>SUM(C691:C702)</f>
        <v>0</v>
      </c>
      <c r="D690" s="113">
        <f t="shared" si="39"/>
        <v>-18</v>
      </c>
      <c r="E690" s="114">
        <f t="shared" si="40"/>
        <v>-100</v>
      </c>
      <c r="F690" s="122">
        <f>SUM(F691:F702)</f>
        <v>0</v>
      </c>
    </row>
    <row r="691" spans="1:6" ht="15" customHeight="1">
      <c r="A691" s="117" t="s">
        <v>545</v>
      </c>
      <c r="B691" s="123">
        <v>18</v>
      </c>
      <c r="C691" s="123"/>
      <c r="D691" s="113">
        <f t="shared" si="39"/>
        <v>-18</v>
      </c>
      <c r="E691" s="114">
        <f t="shared" si="40"/>
        <v>-100</v>
      </c>
      <c r="F691" s="123"/>
    </row>
    <row r="692" spans="1:6" ht="15" customHeight="1">
      <c r="A692" s="117" t="s">
        <v>546</v>
      </c>
      <c r="B692" s="123"/>
      <c r="C692" s="123"/>
      <c r="D692" s="113">
        <f t="shared" si="39"/>
        <v>0</v>
      </c>
      <c r="E692" s="114">
        <f t="shared" si="40"/>
        <v>0</v>
      </c>
      <c r="F692" s="123"/>
    </row>
    <row r="693" spans="1:6" ht="15" customHeight="1">
      <c r="A693" s="117" t="s">
        <v>547</v>
      </c>
      <c r="B693" s="123"/>
      <c r="C693" s="123"/>
      <c r="D693" s="113">
        <f t="shared" si="39"/>
        <v>0</v>
      </c>
      <c r="E693" s="114">
        <f t="shared" si="40"/>
        <v>0</v>
      </c>
      <c r="F693" s="123"/>
    </row>
    <row r="694" spans="1:6" ht="15" customHeight="1">
      <c r="A694" s="117" t="s">
        <v>548</v>
      </c>
      <c r="B694" s="123"/>
      <c r="C694" s="123"/>
      <c r="D694" s="113">
        <f t="shared" si="39"/>
        <v>0</v>
      </c>
      <c r="E694" s="114">
        <f t="shared" si="40"/>
        <v>0</v>
      </c>
      <c r="F694" s="123"/>
    </row>
    <row r="695" spans="1:6" ht="15" customHeight="1">
      <c r="A695" s="117" t="s">
        <v>549</v>
      </c>
      <c r="B695" s="123"/>
      <c r="C695" s="123"/>
      <c r="D695" s="113">
        <f t="shared" si="39"/>
        <v>0</v>
      </c>
      <c r="E695" s="114">
        <f t="shared" si="40"/>
        <v>0</v>
      </c>
      <c r="F695" s="123"/>
    </row>
    <row r="696" spans="1:6" ht="15" customHeight="1">
      <c r="A696" s="117" t="s">
        <v>550</v>
      </c>
      <c r="B696" s="123"/>
      <c r="C696" s="123"/>
      <c r="D696" s="113">
        <f t="shared" si="39"/>
        <v>0</v>
      </c>
      <c r="E696" s="114">
        <f t="shared" si="40"/>
        <v>0</v>
      </c>
      <c r="F696" s="123"/>
    </row>
    <row r="697" spans="1:6" ht="15" customHeight="1">
      <c r="A697" s="117" t="s">
        <v>551</v>
      </c>
      <c r="B697" s="123"/>
      <c r="C697" s="123"/>
      <c r="D697" s="113">
        <f t="shared" si="39"/>
        <v>0</v>
      </c>
      <c r="E697" s="114">
        <f t="shared" si="40"/>
        <v>0</v>
      </c>
      <c r="F697" s="123"/>
    </row>
    <row r="698" spans="1:6" ht="15" customHeight="1">
      <c r="A698" s="117" t="s">
        <v>552</v>
      </c>
      <c r="B698" s="123"/>
      <c r="C698" s="123"/>
      <c r="D698" s="113">
        <f t="shared" si="39"/>
        <v>0</v>
      </c>
      <c r="E698" s="114">
        <f t="shared" si="40"/>
        <v>0</v>
      </c>
      <c r="F698" s="123"/>
    </row>
    <row r="699" spans="1:6" ht="15" customHeight="1">
      <c r="A699" s="117" t="s">
        <v>553</v>
      </c>
      <c r="B699" s="123"/>
      <c r="C699" s="123"/>
      <c r="D699" s="113">
        <f t="shared" si="39"/>
        <v>0</v>
      </c>
      <c r="E699" s="114">
        <f t="shared" si="40"/>
        <v>0</v>
      </c>
      <c r="F699" s="123"/>
    </row>
    <row r="700" spans="1:6" ht="15" customHeight="1">
      <c r="A700" s="117" t="s">
        <v>554</v>
      </c>
      <c r="B700" s="123"/>
      <c r="C700" s="123"/>
      <c r="D700" s="113">
        <f t="shared" si="39"/>
        <v>0</v>
      </c>
      <c r="E700" s="114">
        <f t="shared" si="40"/>
        <v>0</v>
      </c>
      <c r="F700" s="123"/>
    </row>
    <row r="701" spans="1:6" ht="15" customHeight="1">
      <c r="A701" s="117" t="s">
        <v>555</v>
      </c>
      <c r="B701" s="123"/>
      <c r="C701" s="123"/>
      <c r="D701" s="113">
        <f t="shared" si="39"/>
        <v>0</v>
      </c>
      <c r="E701" s="114">
        <f t="shared" si="40"/>
        <v>0</v>
      </c>
      <c r="F701" s="123"/>
    </row>
    <row r="702" spans="1:6" ht="15" customHeight="1">
      <c r="A702" s="117" t="s">
        <v>556</v>
      </c>
      <c r="B702" s="123"/>
      <c r="C702" s="123"/>
      <c r="D702" s="113">
        <f t="shared" si="39"/>
        <v>0</v>
      </c>
      <c r="E702" s="114">
        <f t="shared" si="40"/>
        <v>0</v>
      </c>
      <c r="F702" s="123"/>
    </row>
    <row r="703" spans="1:6" ht="15" customHeight="1">
      <c r="A703" s="115" t="s">
        <v>557</v>
      </c>
      <c r="B703" s="122">
        <f>SUM(B704:B706)</f>
        <v>48</v>
      </c>
      <c r="C703" s="122">
        <f>SUM(C704:C706)</f>
        <v>130</v>
      </c>
      <c r="D703" s="113">
        <f t="shared" si="39"/>
        <v>82</v>
      </c>
      <c r="E703" s="114">
        <f t="shared" si="40"/>
        <v>170.83333333333331</v>
      </c>
      <c r="F703" s="122">
        <f>SUM(F704:F706)</f>
        <v>194</v>
      </c>
    </row>
    <row r="704" spans="1:6" ht="15" customHeight="1">
      <c r="A704" s="117" t="s">
        <v>558</v>
      </c>
      <c r="B704" s="123">
        <v>9</v>
      </c>
      <c r="C704" s="123">
        <v>104</v>
      </c>
      <c r="D704" s="113">
        <f t="shared" si="39"/>
        <v>95</v>
      </c>
      <c r="E704" s="114">
        <f t="shared" si="40"/>
        <v>1055.5555555555554</v>
      </c>
      <c r="F704" s="123">
        <v>104</v>
      </c>
    </row>
    <row r="705" spans="1:6" ht="15" customHeight="1">
      <c r="A705" s="117" t="s">
        <v>559</v>
      </c>
      <c r="B705" s="123">
        <v>39</v>
      </c>
      <c r="C705" s="123">
        <v>26</v>
      </c>
      <c r="D705" s="113">
        <f t="shared" si="39"/>
        <v>-13</v>
      </c>
      <c r="E705" s="114">
        <f t="shared" si="40"/>
        <v>-33.333333333333329</v>
      </c>
      <c r="F705" s="123">
        <v>26</v>
      </c>
    </row>
    <row r="706" spans="1:6" ht="15" customHeight="1">
      <c r="A706" s="117" t="s">
        <v>560</v>
      </c>
      <c r="B706" s="123"/>
      <c r="C706" s="123"/>
      <c r="D706" s="113">
        <f t="shared" si="39"/>
        <v>0</v>
      </c>
      <c r="E706" s="114">
        <f t="shared" si="40"/>
        <v>0</v>
      </c>
      <c r="F706" s="123">
        <v>64</v>
      </c>
    </row>
    <row r="707" spans="1:6" ht="15" customHeight="1">
      <c r="A707" s="115" t="s">
        <v>561</v>
      </c>
      <c r="B707" s="122">
        <f>SUM(B708:B718)</f>
        <v>231</v>
      </c>
      <c r="C707" s="122">
        <f>SUM(C708:C718)</f>
        <v>607</v>
      </c>
      <c r="D707" s="113">
        <f t="shared" si="39"/>
        <v>376</v>
      </c>
      <c r="E707" s="114">
        <f t="shared" si="40"/>
        <v>162.77056277056278</v>
      </c>
      <c r="F707" s="122">
        <f>SUM(F708:F718)</f>
        <v>1222</v>
      </c>
    </row>
    <row r="708" spans="1:6" ht="15" customHeight="1">
      <c r="A708" s="117" t="s">
        <v>562</v>
      </c>
      <c r="B708" s="123">
        <v>153</v>
      </c>
      <c r="C708" s="123">
        <v>120</v>
      </c>
      <c r="D708" s="113">
        <f t="shared" si="39"/>
        <v>-33</v>
      </c>
      <c r="E708" s="114">
        <f t="shared" si="40"/>
        <v>-21.568627450980394</v>
      </c>
      <c r="F708" s="123">
        <v>120</v>
      </c>
    </row>
    <row r="709" spans="1:6" ht="15" customHeight="1">
      <c r="A709" s="117" t="s">
        <v>563</v>
      </c>
      <c r="B709" s="123"/>
      <c r="C709" s="123"/>
      <c r="D709" s="113">
        <f t="shared" si="39"/>
        <v>0</v>
      </c>
      <c r="E709" s="114">
        <f t="shared" si="40"/>
        <v>0</v>
      </c>
      <c r="F709" s="123"/>
    </row>
    <row r="710" spans="1:6" ht="15" customHeight="1">
      <c r="A710" s="117" t="s">
        <v>564</v>
      </c>
      <c r="B710" s="123">
        <v>78</v>
      </c>
      <c r="C710" s="123">
        <v>76</v>
      </c>
      <c r="D710" s="113">
        <f t="shared" si="39"/>
        <v>-2</v>
      </c>
      <c r="E710" s="114">
        <f t="shared" si="40"/>
        <v>-2.5641025641025639</v>
      </c>
      <c r="F710" s="123">
        <v>76</v>
      </c>
    </row>
    <row r="711" spans="1:6" ht="15" customHeight="1">
      <c r="A711" s="117" t="s">
        <v>565</v>
      </c>
      <c r="B711" s="123"/>
      <c r="C711" s="123"/>
      <c r="D711" s="113">
        <f t="shared" si="39"/>
        <v>0</v>
      </c>
      <c r="E711" s="114">
        <f t="shared" si="40"/>
        <v>0</v>
      </c>
      <c r="F711" s="123"/>
    </row>
    <row r="712" spans="1:6" ht="15" customHeight="1">
      <c r="A712" s="117" t="s">
        <v>566</v>
      </c>
      <c r="B712" s="123"/>
      <c r="C712" s="123"/>
      <c r="D712" s="113">
        <f t="shared" si="39"/>
        <v>0</v>
      </c>
      <c r="E712" s="114">
        <f t="shared" si="40"/>
        <v>0</v>
      </c>
      <c r="F712" s="123"/>
    </row>
    <row r="713" spans="1:6" ht="15" customHeight="1">
      <c r="A713" s="117" t="s">
        <v>567</v>
      </c>
      <c r="B713" s="123"/>
      <c r="C713" s="123"/>
      <c r="D713" s="113">
        <f t="shared" si="39"/>
        <v>0</v>
      </c>
      <c r="E713" s="114">
        <f t="shared" si="40"/>
        <v>0</v>
      </c>
      <c r="F713" s="123"/>
    </row>
    <row r="714" spans="1:6" ht="15" customHeight="1">
      <c r="A714" s="117" t="s">
        <v>568</v>
      </c>
      <c r="B714" s="123"/>
      <c r="C714" s="123"/>
      <c r="D714" s="113">
        <f t="shared" si="39"/>
        <v>0</v>
      </c>
      <c r="E714" s="114">
        <f t="shared" si="40"/>
        <v>0</v>
      </c>
      <c r="F714" s="123"/>
    </row>
    <row r="715" spans="1:6" ht="15" customHeight="1">
      <c r="A715" s="117" t="s">
        <v>569</v>
      </c>
      <c r="B715" s="123"/>
      <c r="C715" s="123">
        <v>411</v>
      </c>
      <c r="D715" s="113">
        <f t="shared" si="39"/>
        <v>411</v>
      </c>
      <c r="E715" s="114">
        <f t="shared" si="40"/>
        <v>0</v>
      </c>
      <c r="F715" s="123">
        <v>1026</v>
      </c>
    </row>
    <row r="716" spans="1:6" ht="15" customHeight="1">
      <c r="A716" s="117" t="s">
        <v>570</v>
      </c>
      <c r="B716" s="123"/>
      <c r="C716" s="123"/>
      <c r="D716" s="113">
        <f t="shared" si="39"/>
        <v>0</v>
      </c>
      <c r="E716" s="114">
        <f t="shared" si="40"/>
        <v>0</v>
      </c>
      <c r="F716" s="123"/>
    </row>
    <row r="717" spans="1:6" ht="15" customHeight="1">
      <c r="A717" s="117" t="s">
        <v>571</v>
      </c>
      <c r="B717" s="123"/>
      <c r="C717" s="123"/>
      <c r="D717" s="113">
        <f t="shared" si="39"/>
        <v>0</v>
      </c>
      <c r="E717" s="114">
        <f t="shared" si="40"/>
        <v>0</v>
      </c>
      <c r="F717" s="123"/>
    </row>
    <row r="718" spans="1:6" ht="15" customHeight="1">
      <c r="A718" s="117" t="s">
        <v>572</v>
      </c>
      <c r="B718" s="123"/>
      <c r="C718" s="123"/>
      <c r="D718" s="113">
        <f t="shared" si="39"/>
        <v>0</v>
      </c>
      <c r="E718" s="114">
        <f t="shared" si="40"/>
        <v>0</v>
      </c>
      <c r="F718" s="123"/>
    </row>
    <row r="719" spans="1:6" ht="15" customHeight="1">
      <c r="A719" s="115" t="s">
        <v>573</v>
      </c>
      <c r="B719" s="122">
        <f>SUM(B720:B721)</f>
        <v>0</v>
      </c>
      <c r="C719" s="122">
        <f>SUM(C720:C721)</f>
        <v>0</v>
      </c>
      <c r="D719" s="113">
        <f t="shared" si="39"/>
        <v>0</v>
      </c>
      <c r="E719" s="114">
        <f t="shared" si="40"/>
        <v>0</v>
      </c>
      <c r="F719" s="122">
        <f>SUM(F720:F721)</f>
        <v>0</v>
      </c>
    </row>
    <row r="720" spans="1:6" ht="15" customHeight="1">
      <c r="A720" s="117" t="s">
        <v>574</v>
      </c>
      <c r="B720" s="123"/>
      <c r="C720" s="123"/>
      <c r="D720" s="113">
        <f t="shared" si="39"/>
        <v>0</v>
      </c>
      <c r="E720" s="114">
        <f t="shared" si="40"/>
        <v>0</v>
      </c>
      <c r="F720" s="123"/>
    </row>
    <row r="721" spans="1:6" ht="15" customHeight="1">
      <c r="A721" s="117" t="s">
        <v>575</v>
      </c>
      <c r="B721" s="123"/>
      <c r="C721" s="123"/>
      <c r="D721" s="113">
        <f t="shared" si="39"/>
        <v>0</v>
      </c>
      <c r="E721" s="114">
        <f t="shared" si="40"/>
        <v>0</v>
      </c>
      <c r="F721" s="123"/>
    </row>
    <row r="722" spans="1:6" ht="15" customHeight="1">
      <c r="A722" s="115" t="s">
        <v>576</v>
      </c>
      <c r="B722" s="122">
        <f>SUM(B723:B725)</f>
        <v>0</v>
      </c>
      <c r="C722" s="122">
        <f>SUM(C723:C725)</f>
        <v>203</v>
      </c>
      <c r="D722" s="113">
        <f t="shared" si="39"/>
        <v>203</v>
      </c>
      <c r="E722" s="114">
        <f t="shared" si="40"/>
        <v>0</v>
      </c>
      <c r="F722" s="122">
        <f>SUM(F723:F725)</f>
        <v>858</v>
      </c>
    </row>
    <row r="723" spans="1:6" ht="15" customHeight="1">
      <c r="A723" s="117" t="s">
        <v>577</v>
      </c>
      <c r="B723" s="123"/>
      <c r="C723" s="123"/>
      <c r="D723" s="113">
        <f t="shared" si="39"/>
        <v>0</v>
      </c>
      <c r="E723" s="114">
        <f t="shared" si="40"/>
        <v>0</v>
      </c>
      <c r="F723" s="123"/>
    </row>
    <row r="724" spans="1:6" ht="15" customHeight="1">
      <c r="A724" s="117" t="s">
        <v>578</v>
      </c>
      <c r="B724" s="123"/>
      <c r="C724" s="123">
        <v>202</v>
      </c>
      <c r="D724" s="113">
        <f t="shared" si="39"/>
        <v>202</v>
      </c>
      <c r="E724" s="114">
        <f t="shared" si="40"/>
        <v>0</v>
      </c>
      <c r="F724" s="123">
        <v>856</v>
      </c>
    </row>
    <row r="725" spans="1:6" ht="15" customHeight="1">
      <c r="A725" s="117" t="s">
        <v>579</v>
      </c>
      <c r="B725" s="123"/>
      <c r="C725" s="123">
        <v>1</v>
      </c>
      <c r="D725" s="113">
        <f t="shared" si="39"/>
        <v>1</v>
      </c>
      <c r="E725" s="114">
        <f t="shared" si="40"/>
        <v>0</v>
      </c>
      <c r="F725" s="123">
        <v>2</v>
      </c>
    </row>
    <row r="726" spans="1:6" ht="15" customHeight="1">
      <c r="A726" s="115" t="s">
        <v>580</v>
      </c>
      <c r="B726" s="122">
        <f>SUM(B727:B730)</f>
        <v>685</v>
      </c>
      <c r="C726" s="122">
        <f>SUM(C727:C730)</f>
        <v>949</v>
      </c>
      <c r="D726" s="113">
        <f t="shared" si="39"/>
        <v>264</v>
      </c>
      <c r="E726" s="114">
        <f t="shared" si="40"/>
        <v>38.540145985401459</v>
      </c>
      <c r="F726" s="122">
        <f>SUM(F727:F730)</f>
        <v>949</v>
      </c>
    </row>
    <row r="727" spans="1:6" ht="15" customHeight="1">
      <c r="A727" s="117" t="s">
        <v>581</v>
      </c>
      <c r="B727" s="123">
        <v>681</v>
      </c>
      <c r="C727" s="123">
        <v>915</v>
      </c>
      <c r="D727" s="113">
        <f t="shared" si="39"/>
        <v>234</v>
      </c>
      <c r="E727" s="114">
        <f t="shared" si="40"/>
        <v>34.36123348017621</v>
      </c>
      <c r="F727" s="123">
        <v>915</v>
      </c>
    </row>
    <row r="728" spans="1:6" ht="15" customHeight="1">
      <c r="A728" s="117" t="s">
        <v>582</v>
      </c>
      <c r="B728" s="123">
        <v>4</v>
      </c>
      <c r="C728" s="123">
        <v>4</v>
      </c>
      <c r="D728" s="113">
        <f t="shared" si="39"/>
        <v>0</v>
      </c>
      <c r="E728" s="114">
        <f t="shared" si="40"/>
        <v>0</v>
      </c>
      <c r="F728" s="123">
        <v>4</v>
      </c>
    </row>
    <row r="729" spans="1:6" ht="15" customHeight="1">
      <c r="A729" s="117" t="s">
        <v>583</v>
      </c>
      <c r="B729" s="123"/>
      <c r="C729" s="123">
        <v>30</v>
      </c>
      <c r="D729" s="113">
        <f t="shared" si="39"/>
        <v>30</v>
      </c>
      <c r="E729" s="114">
        <f t="shared" si="40"/>
        <v>0</v>
      </c>
      <c r="F729" s="123">
        <v>30</v>
      </c>
    </row>
    <row r="730" spans="1:6" ht="15" customHeight="1">
      <c r="A730" s="117" t="s">
        <v>584</v>
      </c>
      <c r="B730" s="123"/>
      <c r="C730" s="123"/>
      <c r="D730" s="113">
        <f t="shared" si="39"/>
        <v>0</v>
      </c>
      <c r="E730" s="114">
        <f t="shared" si="40"/>
        <v>0</v>
      </c>
      <c r="F730" s="123"/>
    </row>
    <row r="731" spans="1:6" ht="15" customHeight="1">
      <c r="A731" s="115" t="s">
        <v>585</v>
      </c>
      <c r="B731" s="122">
        <f>SUM(B732:B734)</f>
        <v>111</v>
      </c>
      <c r="C731" s="122">
        <f>SUM(C732:C734)</f>
        <v>368</v>
      </c>
      <c r="D731" s="113">
        <f t="shared" si="39"/>
        <v>257</v>
      </c>
      <c r="E731" s="114">
        <f t="shared" si="40"/>
        <v>231.53153153153153</v>
      </c>
      <c r="F731" s="122">
        <f>SUM(F732:F734)</f>
        <v>368</v>
      </c>
    </row>
    <row r="732" spans="1:6" ht="15" customHeight="1">
      <c r="A732" s="117" t="s">
        <v>586</v>
      </c>
      <c r="B732" s="123"/>
      <c r="C732" s="123"/>
      <c r="D732" s="113">
        <f t="shared" si="39"/>
        <v>0</v>
      </c>
      <c r="E732" s="114">
        <f t="shared" si="40"/>
        <v>0</v>
      </c>
      <c r="F732" s="123"/>
    </row>
    <row r="733" spans="1:6" ht="15" customHeight="1">
      <c r="A733" s="117" t="s">
        <v>587</v>
      </c>
      <c r="B733" s="123"/>
      <c r="C733" s="123">
        <v>368</v>
      </c>
      <c r="D733" s="113">
        <v>368</v>
      </c>
      <c r="E733" s="114">
        <f t="shared" si="40"/>
        <v>0</v>
      </c>
      <c r="F733" s="123">
        <v>368</v>
      </c>
    </row>
    <row r="734" spans="1:6" ht="15" customHeight="1">
      <c r="A734" s="117" t="s">
        <v>588</v>
      </c>
      <c r="B734" s="123">
        <v>111</v>
      </c>
      <c r="C734" s="123"/>
      <c r="D734" s="113">
        <f t="shared" ref="D734:D797" si="41">C734-B734</f>
        <v>-111</v>
      </c>
      <c r="E734" s="114">
        <f t="shared" si="40"/>
        <v>-100</v>
      </c>
      <c r="F734" s="123"/>
    </row>
    <row r="735" spans="1:6" ht="15" customHeight="1">
      <c r="A735" s="115" t="s">
        <v>589</v>
      </c>
      <c r="B735" s="122">
        <f>SUM(B736:B738)</f>
        <v>0</v>
      </c>
      <c r="C735" s="122">
        <f>SUM(C736:C738)</f>
        <v>108</v>
      </c>
      <c r="D735" s="113">
        <f t="shared" si="41"/>
        <v>108</v>
      </c>
      <c r="E735" s="114">
        <f t="shared" si="40"/>
        <v>0</v>
      </c>
      <c r="F735" s="122">
        <f>SUM(F736:F738)</f>
        <v>287</v>
      </c>
    </row>
    <row r="736" spans="1:6" ht="15" customHeight="1">
      <c r="A736" s="117" t="s">
        <v>590</v>
      </c>
      <c r="B736" s="123"/>
      <c r="C736" s="123">
        <v>107</v>
      </c>
      <c r="D736" s="113">
        <f t="shared" si="41"/>
        <v>107</v>
      </c>
      <c r="E736" s="114">
        <f t="shared" si="40"/>
        <v>0</v>
      </c>
      <c r="F736" s="123">
        <v>286</v>
      </c>
    </row>
    <row r="737" spans="1:6" ht="15" customHeight="1">
      <c r="A737" s="117" t="s">
        <v>591</v>
      </c>
      <c r="B737" s="123"/>
      <c r="C737" s="123"/>
      <c r="D737" s="113">
        <f t="shared" si="41"/>
        <v>0</v>
      </c>
      <c r="E737" s="114">
        <f t="shared" si="40"/>
        <v>0</v>
      </c>
      <c r="F737" s="123"/>
    </row>
    <row r="738" spans="1:6" ht="15" customHeight="1">
      <c r="A738" s="117" t="s">
        <v>592</v>
      </c>
      <c r="B738" s="123"/>
      <c r="C738" s="123">
        <v>1</v>
      </c>
      <c r="D738" s="113">
        <f t="shared" si="41"/>
        <v>1</v>
      </c>
      <c r="E738" s="114">
        <f t="shared" si="40"/>
        <v>0</v>
      </c>
      <c r="F738" s="123">
        <v>1</v>
      </c>
    </row>
    <row r="739" spans="1:6" ht="15" customHeight="1">
      <c r="A739" s="115" t="s">
        <v>593</v>
      </c>
      <c r="B739" s="122">
        <f>SUM(B740:B741)</f>
        <v>0</v>
      </c>
      <c r="C739" s="122">
        <f>SUM(C740:C741)</f>
        <v>3</v>
      </c>
      <c r="D739" s="113">
        <f t="shared" si="41"/>
        <v>3</v>
      </c>
      <c r="E739" s="114">
        <f t="shared" si="40"/>
        <v>0</v>
      </c>
      <c r="F739" s="122">
        <f>SUM(F740:F741)</f>
        <v>4</v>
      </c>
    </row>
    <row r="740" spans="1:6" ht="15" customHeight="1">
      <c r="A740" s="117" t="s">
        <v>594</v>
      </c>
      <c r="B740" s="123"/>
      <c r="C740" s="123">
        <v>3</v>
      </c>
      <c r="D740" s="113">
        <f t="shared" si="41"/>
        <v>3</v>
      </c>
      <c r="E740" s="114">
        <f t="shared" si="40"/>
        <v>0</v>
      </c>
      <c r="F740" s="123">
        <v>4</v>
      </c>
    </row>
    <row r="741" spans="1:6" ht="15" customHeight="1">
      <c r="A741" s="117" t="s">
        <v>595</v>
      </c>
      <c r="B741" s="123"/>
      <c r="C741" s="123"/>
      <c r="D741" s="113">
        <f t="shared" si="41"/>
        <v>0</v>
      </c>
      <c r="E741" s="114">
        <f t="shared" si="40"/>
        <v>0</v>
      </c>
      <c r="F741" s="123"/>
    </row>
    <row r="742" spans="1:6" ht="15" customHeight="1">
      <c r="A742" s="115" t="s">
        <v>596</v>
      </c>
      <c r="B742" s="121">
        <f>SUM(B743:B750)</f>
        <v>0</v>
      </c>
      <c r="C742" s="121">
        <f>SUM(C743:C750)</f>
        <v>35</v>
      </c>
      <c r="D742" s="113">
        <f t="shared" si="41"/>
        <v>35</v>
      </c>
      <c r="E742" s="114">
        <f t="shared" si="40"/>
        <v>0</v>
      </c>
      <c r="F742" s="121">
        <f>SUM(F743:F750)</f>
        <v>35</v>
      </c>
    </row>
    <row r="743" spans="1:6" ht="15" customHeight="1">
      <c r="A743" s="117" t="s">
        <v>59</v>
      </c>
      <c r="B743" s="123"/>
      <c r="C743" s="123"/>
      <c r="D743" s="113">
        <f t="shared" si="41"/>
        <v>0</v>
      </c>
      <c r="E743" s="114">
        <f t="shared" si="40"/>
        <v>0</v>
      </c>
      <c r="F743" s="123"/>
    </row>
    <row r="744" spans="1:6" ht="15" customHeight="1">
      <c r="A744" s="117" t="s">
        <v>60</v>
      </c>
      <c r="B744" s="123"/>
      <c r="C744" s="123"/>
      <c r="D744" s="113">
        <f t="shared" si="41"/>
        <v>0</v>
      </c>
      <c r="E744" s="114">
        <f t="shared" ref="E744:E807" si="42">IF(B744=0,,D744/B744*100)</f>
        <v>0</v>
      </c>
      <c r="F744" s="123"/>
    </row>
    <row r="745" spans="1:6" ht="15" customHeight="1">
      <c r="A745" s="117" t="s">
        <v>61</v>
      </c>
      <c r="B745" s="123"/>
      <c r="C745" s="123"/>
      <c r="D745" s="113">
        <f t="shared" si="41"/>
        <v>0</v>
      </c>
      <c r="E745" s="114">
        <f t="shared" si="42"/>
        <v>0</v>
      </c>
      <c r="F745" s="123"/>
    </row>
    <row r="746" spans="1:6" ht="15" customHeight="1">
      <c r="A746" s="117" t="s">
        <v>101</v>
      </c>
      <c r="B746" s="123"/>
      <c r="C746" s="123"/>
      <c r="D746" s="113">
        <f t="shared" si="41"/>
        <v>0</v>
      </c>
      <c r="E746" s="114">
        <f t="shared" si="42"/>
        <v>0</v>
      </c>
      <c r="F746" s="123"/>
    </row>
    <row r="747" spans="1:6" ht="15" customHeight="1">
      <c r="A747" s="117" t="s">
        <v>597</v>
      </c>
      <c r="B747" s="123"/>
      <c r="C747" s="123"/>
      <c r="D747" s="113">
        <f t="shared" si="41"/>
        <v>0</v>
      </c>
      <c r="E747" s="114">
        <f t="shared" si="42"/>
        <v>0</v>
      </c>
      <c r="F747" s="123"/>
    </row>
    <row r="748" spans="1:6" ht="15" customHeight="1">
      <c r="A748" s="117" t="s">
        <v>598</v>
      </c>
      <c r="B748" s="123"/>
      <c r="C748" s="123"/>
      <c r="D748" s="113">
        <f t="shared" si="41"/>
        <v>0</v>
      </c>
      <c r="E748" s="114">
        <f t="shared" si="42"/>
        <v>0</v>
      </c>
      <c r="F748" s="123"/>
    </row>
    <row r="749" spans="1:6" ht="15" customHeight="1">
      <c r="A749" s="117" t="s">
        <v>68</v>
      </c>
      <c r="B749" s="123"/>
      <c r="C749" s="123">
        <v>35</v>
      </c>
      <c r="D749" s="113">
        <f t="shared" si="41"/>
        <v>35</v>
      </c>
      <c r="E749" s="114">
        <f t="shared" si="42"/>
        <v>0</v>
      </c>
      <c r="F749" s="123">
        <v>35</v>
      </c>
    </row>
    <row r="750" spans="1:6" ht="15" customHeight="1">
      <c r="A750" s="117" t="s">
        <v>599</v>
      </c>
      <c r="B750" s="123"/>
      <c r="C750" s="123"/>
      <c r="D750" s="113">
        <f t="shared" si="41"/>
        <v>0</v>
      </c>
      <c r="E750" s="114">
        <f t="shared" si="42"/>
        <v>0</v>
      </c>
      <c r="F750" s="123"/>
    </row>
    <row r="751" spans="1:6" ht="15" customHeight="1">
      <c r="A751" s="115" t="s">
        <v>600</v>
      </c>
      <c r="B751" s="121">
        <f>SUM(B752)</f>
        <v>0</v>
      </c>
      <c r="C751" s="121">
        <f>SUM(C752)</f>
        <v>0</v>
      </c>
      <c r="D751" s="113">
        <f t="shared" si="41"/>
        <v>0</v>
      </c>
      <c r="E751" s="114">
        <f t="shared" si="42"/>
        <v>0</v>
      </c>
      <c r="F751" s="121">
        <f>SUM(F752)</f>
        <v>0</v>
      </c>
    </row>
    <row r="752" spans="1:6" ht="15" customHeight="1">
      <c r="A752" s="117" t="s">
        <v>601</v>
      </c>
      <c r="B752" s="123"/>
      <c r="C752" s="123"/>
      <c r="D752" s="113">
        <f t="shared" si="41"/>
        <v>0</v>
      </c>
      <c r="E752" s="114">
        <f t="shared" si="42"/>
        <v>0</v>
      </c>
      <c r="F752" s="123"/>
    </row>
    <row r="753" spans="1:6" ht="15" customHeight="1">
      <c r="A753" s="115" t="s">
        <v>602</v>
      </c>
      <c r="B753" s="122">
        <f>B754</f>
        <v>0</v>
      </c>
      <c r="C753" s="122">
        <f>C754</f>
        <v>0</v>
      </c>
      <c r="D753" s="113">
        <f t="shared" si="41"/>
        <v>0</v>
      </c>
      <c r="E753" s="114">
        <f t="shared" si="42"/>
        <v>0</v>
      </c>
      <c r="F753" s="122">
        <f>F754</f>
        <v>0</v>
      </c>
    </row>
    <row r="754" spans="1:6" ht="15" customHeight="1">
      <c r="A754" s="117" t="s">
        <v>603</v>
      </c>
      <c r="B754" s="123"/>
      <c r="C754" s="123"/>
      <c r="D754" s="113">
        <f t="shared" si="41"/>
        <v>0</v>
      </c>
      <c r="E754" s="114">
        <f t="shared" si="42"/>
        <v>0</v>
      </c>
      <c r="F754" s="123"/>
    </row>
    <row r="755" spans="1:6" ht="15" customHeight="1">
      <c r="A755" s="115" t="s">
        <v>604</v>
      </c>
      <c r="B755" s="122">
        <f>B756+B765+B769+B777+B783+B790+B796+B799+B802+B804+B806+B812+B814+B816+B831</f>
        <v>143</v>
      </c>
      <c r="C755" s="122">
        <f>C756+C765+C769+C777+C783+C790+C796+C799+C802+C804+C806+C812+C814+C816+C831</f>
        <v>502</v>
      </c>
      <c r="D755" s="113">
        <f t="shared" si="41"/>
        <v>359</v>
      </c>
      <c r="E755" s="114">
        <f t="shared" si="42"/>
        <v>251.04895104895104</v>
      </c>
      <c r="F755" s="122">
        <f>F756+F765+F769+F777+F783+F790+F796+F799+F802+F804+F806+F812+F814+F816+F831</f>
        <v>502</v>
      </c>
    </row>
    <row r="756" spans="1:6" ht="15" customHeight="1">
      <c r="A756" s="115" t="s">
        <v>605</v>
      </c>
      <c r="B756" s="122">
        <f>SUM(B757:B764)</f>
        <v>143</v>
      </c>
      <c r="C756" s="122">
        <v>122</v>
      </c>
      <c r="D756" s="113">
        <f t="shared" si="41"/>
        <v>-21</v>
      </c>
      <c r="E756" s="114">
        <f t="shared" si="42"/>
        <v>-14.685314685314685</v>
      </c>
      <c r="F756" s="122">
        <v>122</v>
      </c>
    </row>
    <row r="757" spans="1:6" ht="15" customHeight="1">
      <c r="A757" s="117" t="s">
        <v>59</v>
      </c>
      <c r="B757" s="123">
        <v>143</v>
      </c>
      <c r="C757" s="123">
        <v>85</v>
      </c>
      <c r="D757" s="113">
        <f t="shared" si="41"/>
        <v>-58</v>
      </c>
      <c r="E757" s="114">
        <f t="shared" si="42"/>
        <v>-40.55944055944056</v>
      </c>
      <c r="F757" s="123">
        <v>85</v>
      </c>
    </row>
    <row r="758" spans="1:6" ht="15" customHeight="1">
      <c r="A758" s="117" t="s">
        <v>60</v>
      </c>
      <c r="B758" s="123"/>
      <c r="C758" s="123"/>
      <c r="D758" s="113">
        <f t="shared" si="41"/>
        <v>0</v>
      </c>
      <c r="E758" s="114">
        <f t="shared" si="42"/>
        <v>0</v>
      </c>
      <c r="F758" s="123"/>
    </row>
    <row r="759" spans="1:6" ht="15" customHeight="1">
      <c r="A759" s="117" t="s">
        <v>61</v>
      </c>
      <c r="B759" s="123"/>
      <c r="C759" s="123"/>
      <c r="D759" s="113">
        <f t="shared" si="41"/>
        <v>0</v>
      </c>
      <c r="E759" s="114">
        <f t="shared" si="42"/>
        <v>0</v>
      </c>
      <c r="F759" s="123"/>
    </row>
    <row r="760" spans="1:6" ht="15" customHeight="1">
      <c r="A760" s="117" t="s">
        <v>606</v>
      </c>
      <c r="B760" s="123"/>
      <c r="C760" s="123"/>
      <c r="D760" s="113">
        <f t="shared" si="41"/>
        <v>0</v>
      </c>
      <c r="E760" s="114">
        <f t="shared" si="42"/>
        <v>0</v>
      </c>
      <c r="F760" s="123"/>
    </row>
    <row r="761" spans="1:6" ht="15" customHeight="1">
      <c r="A761" s="117" t="s">
        <v>607</v>
      </c>
      <c r="B761" s="123"/>
      <c r="C761" s="123">
        <v>37</v>
      </c>
      <c r="D761" s="113">
        <f t="shared" si="41"/>
        <v>37</v>
      </c>
      <c r="E761" s="114">
        <f t="shared" si="42"/>
        <v>0</v>
      </c>
      <c r="F761" s="123">
        <v>37</v>
      </c>
    </row>
    <row r="762" spans="1:6" ht="15" customHeight="1">
      <c r="A762" s="117" t="s">
        <v>608</v>
      </c>
      <c r="B762" s="123"/>
      <c r="C762" s="123"/>
      <c r="D762" s="113">
        <f t="shared" si="41"/>
        <v>0</v>
      </c>
      <c r="E762" s="114">
        <f t="shared" si="42"/>
        <v>0</v>
      </c>
      <c r="F762" s="123"/>
    </row>
    <row r="763" spans="1:6" ht="15" customHeight="1">
      <c r="A763" s="117" t="s">
        <v>609</v>
      </c>
      <c r="B763" s="123"/>
      <c r="C763" s="123">
        <v>1</v>
      </c>
      <c r="D763" s="113">
        <f t="shared" si="41"/>
        <v>1</v>
      </c>
      <c r="E763" s="114">
        <f t="shared" si="42"/>
        <v>0</v>
      </c>
      <c r="F763" s="123">
        <v>1</v>
      </c>
    </row>
    <row r="764" spans="1:6" ht="15" customHeight="1">
      <c r="A764" s="117" t="s">
        <v>610</v>
      </c>
      <c r="B764" s="123"/>
      <c r="C764" s="123"/>
      <c r="D764" s="113">
        <f t="shared" si="41"/>
        <v>0</v>
      </c>
      <c r="E764" s="114">
        <f t="shared" si="42"/>
        <v>0</v>
      </c>
      <c r="F764" s="123"/>
    </row>
    <row r="765" spans="1:6" ht="15" customHeight="1">
      <c r="A765" s="115" t="s">
        <v>611</v>
      </c>
      <c r="B765" s="122">
        <f>SUM(B766:B768)</f>
        <v>0</v>
      </c>
      <c r="C765" s="122">
        <f>SUM(C766:C768)</f>
        <v>136</v>
      </c>
      <c r="D765" s="113">
        <f t="shared" si="41"/>
        <v>136</v>
      </c>
      <c r="E765" s="114">
        <f t="shared" si="42"/>
        <v>0</v>
      </c>
      <c r="F765" s="122">
        <f>SUM(F766:F768)</f>
        <v>136</v>
      </c>
    </row>
    <row r="766" spans="1:6" ht="15" customHeight="1">
      <c r="A766" s="117" t="s">
        <v>612</v>
      </c>
      <c r="B766" s="123"/>
      <c r="C766" s="123">
        <v>72</v>
      </c>
      <c r="D766" s="113">
        <f t="shared" si="41"/>
        <v>72</v>
      </c>
      <c r="E766" s="114">
        <f t="shared" si="42"/>
        <v>0</v>
      </c>
      <c r="F766" s="123">
        <v>72</v>
      </c>
    </row>
    <row r="767" spans="1:6" ht="15" customHeight="1">
      <c r="A767" s="117" t="s">
        <v>613</v>
      </c>
      <c r="B767" s="123"/>
      <c r="C767" s="123"/>
      <c r="D767" s="113">
        <f t="shared" si="41"/>
        <v>0</v>
      </c>
      <c r="E767" s="114">
        <f t="shared" si="42"/>
        <v>0</v>
      </c>
      <c r="F767" s="123"/>
    </row>
    <row r="768" spans="1:6" ht="15" customHeight="1">
      <c r="A768" s="117" t="s">
        <v>614</v>
      </c>
      <c r="B768" s="123"/>
      <c r="C768" s="123">
        <v>64</v>
      </c>
      <c r="D768" s="113">
        <f t="shared" si="41"/>
        <v>64</v>
      </c>
      <c r="E768" s="114">
        <f t="shared" si="42"/>
        <v>0</v>
      </c>
      <c r="F768" s="123">
        <v>64</v>
      </c>
    </row>
    <row r="769" spans="1:6" ht="15" customHeight="1">
      <c r="A769" s="115" t="s">
        <v>615</v>
      </c>
      <c r="B769" s="122">
        <f>SUM(B770:B776)</f>
        <v>0</v>
      </c>
      <c r="C769" s="122">
        <f>SUM(C770:C776)</f>
        <v>244</v>
      </c>
      <c r="D769" s="113">
        <f t="shared" si="41"/>
        <v>244</v>
      </c>
      <c r="E769" s="114">
        <f t="shared" si="42"/>
        <v>0</v>
      </c>
      <c r="F769" s="122">
        <f>SUM(F770:F776)</f>
        <v>244</v>
      </c>
    </row>
    <row r="770" spans="1:6" ht="15" customHeight="1">
      <c r="A770" s="117" t="s">
        <v>616</v>
      </c>
      <c r="B770" s="123"/>
      <c r="C770" s="123">
        <v>47</v>
      </c>
      <c r="D770" s="113">
        <f t="shared" si="41"/>
        <v>47</v>
      </c>
      <c r="E770" s="114">
        <f t="shared" si="42"/>
        <v>0</v>
      </c>
      <c r="F770" s="123">
        <v>47</v>
      </c>
    </row>
    <row r="771" spans="1:6" ht="15" customHeight="1">
      <c r="A771" s="117" t="s">
        <v>617</v>
      </c>
      <c r="B771" s="123"/>
      <c r="C771" s="123">
        <v>150</v>
      </c>
      <c r="D771" s="113">
        <f t="shared" si="41"/>
        <v>150</v>
      </c>
      <c r="E771" s="114">
        <f t="shared" si="42"/>
        <v>0</v>
      </c>
      <c r="F771" s="123">
        <v>150</v>
      </c>
    </row>
    <row r="772" spans="1:6" ht="15" customHeight="1">
      <c r="A772" s="117" t="s">
        <v>618</v>
      </c>
      <c r="B772" s="123"/>
      <c r="C772" s="123"/>
      <c r="D772" s="113">
        <f t="shared" si="41"/>
        <v>0</v>
      </c>
      <c r="E772" s="114">
        <f t="shared" si="42"/>
        <v>0</v>
      </c>
      <c r="F772" s="123"/>
    </row>
    <row r="773" spans="1:6" ht="15" customHeight="1">
      <c r="A773" s="117" t="s">
        <v>619</v>
      </c>
      <c r="B773" s="123"/>
      <c r="C773" s="123"/>
      <c r="D773" s="113">
        <f t="shared" si="41"/>
        <v>0</v>
      </c>
      <c r="E773" s="114">
        <f t="shared" si="42"/>
        <v>0</v>
      </c>
      <c r="F773" s="123"/>
    </row>
    <row r="774" spans="1:6" ht="15" customHeight="1">
      <c r="A774" s="117" t="s">
        <v>620</v>
      </c>
      <c r="B774" s="123"/>
      <c r="C774" s="123"/>
      <c r="D774" s="113">
        <f t="shared" si="41"/>
        <v>0</v>
      </c>
      <c r="E774" s="114">
        <f t="shared" si="42"/>
        <v>0</v>
      </c>
      <c r="F774" s="123"/>
    </row>
    <row r="775" spans="1:6" ht="15" customHeight="1">
      <c r="A775" s="117" t="s">
        <v>621</v>
      </c>
      <c r="B775" s="123"/>
      <c r="C775" s="123"/>
      <c r="D775" s="113">
        <f t="shared" si="41"/>
        <v>0</v>
      </c>
      <c r="E775" s="114">
        <f t="shared" si="42"/>
        <v>0</v>
      </c>
      <c r="F775" s="123"/>
    </row>
    <row r="776" spans="1:6" ht="15" customHeight="1">
      <c r="A776" s="117" t="s">
        <v>622</v>
      </c>
      <c r="B776" s="123"/>
      <c r="C776" s="123">
        <v>47</v>
      </c>
      <c r="D776" s="113">
        <f t="shared" si="41"/>
        <v>47</v>
      </c>
      <c r="E776" s="114">
        <f t="shared" si="42"/>
        <v>0</v>
      </c>
      <c r="F776" s="123">
        <v>47</v>
      </c>
    </row>
    <row r="777" spans="1:6" ht="15" customHeight="1">
      <c r="A777" s="115" t="s">
        <v>623</v>
      </c>
      <c r="B777" s="122">
        <f>SUM(B778:B782)</f>
        <v>0</v>
      </c>
      <c r="C777" s="122">
        <f>SUM(C778:C782)</f>
        <v>0</v>
      </c>
      <c r="D777" s="113">
        <f t="shared" si="41"/>
        <v>0</v>
      </c>
      <c r="E777" s="114">
        <f t="shared" si="42"/>
        <v>0</v>
      </c>
      <c r="F777" s="122">
        <f>SUM(F778:F782)</f>
        <v>0</v>
      </c>
    </row>
    <row r="778" spans="1:6" ht="15" customHeight="1">
      <c r="A778" s="117" t="s">
        <v>624</v>
      </c>
      <c r="B778" s="123"/>
      <c r="C778" s="123"/>
      <c r="D778" s="113">
        <f t="shared" si="41"/>
        <v>0</v>
      </c>
      <c r="E778" s="114">
        <f t="shared" si="42"/>
        <v>0</v>
      </c>
      <c r="F778" s="123"/>
    </row>
    <row r="779" spans="1:6" ht="15" customHeight="1">
      <c r="A779" s="117" t="s">
        <v>625</v>
      </c>
      <c r="B779" s="123"/>
      <c r="C779" s="123"/>
      <c r="D779" s="113">
        <f t="shared" si="41"/>
        <v>0</v>
      </c>
      <c r="E779" s="114">
        <f t="shared" si="42"/>
        <v>0</v>
      </c>
      <c r="F779" s="123"/>
    </row>
    <row r="780" spans="1:6" ht="15" customHeight="1">
      <c r="A780" s="117" t="s">
        <v>626</v>
      </c>
      <c r="B780" s="123"/>
      <c r="C780" s="123"/>
      <c r="D780" s="113">
        <f t="shared" si="41"/>
        <v>0</v>
      </c>
      <c r="E780" s="114">
        <f t="shared" si="42"/>
        <v>0</v>
      </c>
      <c r="F780" s="123"/>
    </row>
    <row r="781" spans="1:6" ht="15" customHeight="1">
      <c r="A781" s="117" t="s">
        <v>627</v>
      </c>
      <c r="B781" s="123"/>
      <c r="C781" s="123"/>
      <c r="D781" s="113">
        <f t="shared" si="41"/>
        <v>0</v>
      </c>
      <c r="E781" s="114">
        <f t="shared" si="42"/>
        <v>0</v>
      </c>
      <c r="F781" s="123"/>
    </row>
    <row r="782" spans="1:6" ht="15" customHeight="1">
      <c r="A782" s="117" t="s">
        <v>628</v>
      </c>
      <c r="B782" s="123"/>
      <c r="C782" s="123"/>
      <c r="D782" s="113">
        <f t="shared" si="41"/>
        <v>0</v>
      </c>
      <c r="E782" s="114">
        <f t="shared" si="42"/>
        <v>0</v>
      </c>
      <c r="F782" s="123"/>
    </row>
    <row r="783" spans="1:6" ht="15" customHeight="1">
      <c r="A783" s="115" t="s">
        <v>629</v>
      </c>
      <c r="B783" s="122">
        <f>SUM(B784:B789)</f>
        <v>0</v>
      </c>
      <c r="C783" s="122">
        <f>SUM(C784:C789)</f>
        <v>0</v>
      </c>
      <c r="D783" s="113">
        <f t="shared" si="41"/>
        <v>0</v>
      </c>
      <c r="E783" s="114">
        <f t="shared" si="42"/>
        <v>0</v>
      </c>
      <c r="F783" s="122">
        <f>SUM(F784:F789)</f>
        <v>0</v>
      </c>
    </row>
    <row r="784" spans="1:6" ht="15" customHeight="1">
      <c r="A784" s="117" t="s">
        <v>630</v>
      </c>
      <c r="B784" s="123"/>
      <c r="C784" s="123"/>
      <c r="D784" s="113">
        <f t="shared" si="41"/>
        <v>0</v>
      </c>
      <c r="E784" s="114">
        <f t="shared" si="42"/>
        <v>0</v>
      </c>
      <c r="F784" s="123"/>
    </row>
    <row r="785" spans="1:6" ht="15" customHeight="1">
      <c r="A785" s="117" t="s">
        <v>631</v>
      </c>
      <c r="B785" s="123"/>
      <c r="C785" s="123"/>
      <c r="D785" s="113">
        <f t="shared" si="41"/>
        <v>0</v>
      </c>
      <c r="E785" s="114">
        <f t="shared" si="42"/>
        <v>0</v>
      </c>
      <c r="F785" s="123"/>
    </row>
    <row r="786" spans="1:6" ht="15" customHeight="1">
      <c r="A786" s="117" t="s">
        <v>632</v>
      </c>
      <c r="B786" s="123"/>
      <c r="C786" s="123"/>
      <c r="D786" s="113">
        <f t="shared" si="41"/>
        <v>0</v>
      </c>
      <c r="E786" s="114">
        <f t="shared" si="42"/>
        <v>0</v>
      </c>
      <c r="F786" s="123"/>
    </row>
    <row r="787" spans="1:6" ht="15" customHeight="1">
      <c r="A787" s="117" t="s">
        <v>633</v>
      </c>
      <c r="B787" s="123"/>
      <c r="C787" s="123"/>
      <c r="D787" s="113">
        <f t="shared" si="41"/>
        <v>0</v>
      </c>
      <c r="E787" s="114">
        <f t="shared" si="42"/>
        <v>0</v>
      </c>
      <c r="F787" s="123"/>
    </row>
    <row r="788" spans="1:6" ht="15" customHeight="1">
      <c r="A788" s="117" t="s">
        <v>634</v>
      </c>
      <c r="B788" s="123"/>
      <c r="C788" s="123"/>
      <c r="D788" s="113">
        <f t="shared" si="41"/>
        <v>0</v>
      </c>
      <c r="E788" s="114">
        <f t="shared" si="42"/>
        <v>0</v>
      </c>
      <c r="F788" s="123"/>
    </row>
    <row r="789" spans="1:6" ht="15" customHeight="1">
      <c r="A789" s="117" t="s">
        <v>635</v>
      </c>
      <c r="B789" s="123"/>
      <c r="C789" s="123"/>
      <c r="D789" s="113">
        <f t="shared" si="41"/>
        <v>0</v>
      </c>
      <c r="E789" s="114">
        <f t="shared" si="42"/>
        <v>0</v>
      </c>
      <c r="F789" s="123"/>
    </row>
    <row r="790" spans="1:6" ht="15" customHeight="1">
      <c r="A790" s="115" t="s">
        <v>636</v>
      </c>
      <c r="B790" s="122">
        <f>SUM(B791:B795)</f>
        <v>0</v>
      </c>
      <c r="C790" s="122">
        <f>SUM(C791:C795)</f>
        <v>0</v>
      </c>
      <c r="D790" s="113">
        <f t="shared" si="41"/>
        <v>0</v>
      </c>
      <c r="E790" s="114">
        <f t="shared" si="42"/>
        <v>0</v>
      </c>
      <c r="F790" s="122">
        <f>SUM(F791:F795)</f>
        <v>0</v>
      </c>
    </row>
    <row r="791" spans="1:6" ht="15" customHeight="1">
      <c r="A791" s="117" t="s">
        <v>637</v>
      </c>
      <c r="B791" s="123"/>
      <c r="C791" s="123"/>
      <c r="D791" s="113">
        <f t="shared" si="41"/>
        <v>0</v>
      </c>
      <c r="E791" s="114">
        <f t="shared" si="42"/>
        <v>0</v>
      </c>
      <c r="F791" s="123"/>
    </row>
    <row r="792" spans="1:6" ht="15" customHeight="1">
      <c r="A792" s="117" t="s">
        <v>638</v>
      </c>
      <c r="B792" s="123"/>
      <c r="C792" s="123"/>
      <c r="D792" s="113">
        <f t="shared" si="41"/>
        <v>0</v>
      </c>
      <c r="E792" s="114">
        <f t="shared" si="42"/>
        <v>0</v>
      </c>
      <c r="F792" s="123"/>
    </row>
    <row r="793" spans="1:6" ht="15" customHeight="1">
      <c r="A793" s="117" t="s">
        <v>639</v>
      </c>
      <c r="B793" s="123"/>
      <c r="C793" s="123"/>
      <c r="D793" s="113">
        <f t="shared" si="41"/>
        <v>0</v>
      </c>
      <c r="E793" s="114">
        <f t="shared" si="42"/>
        <v>0</v>
      </c>
      <c r="F793" s="123"/>
    </row>
    <row r="794" spans="1:6" ht="15" customHeight="1">
      <c r="A794" s="117" t="s">
        <v>640</v>
      </c>
      <c r="B794" s="123"/>
      <c r="C794" s="123"/>
      <c r="D794" s="113">
        <f t="shared" si="41"/>
        <v>0</v>
      </c>
      <c r="E794" s="114">
        <f t="shared" si="42"/>
        <v>0</v>
      </c>
      <c r="F794" s="123"/>
    </row>
    <row r="795" spans="1:6" ht="15" customHeight="1">
      <c r="A795" s="117" t="s">
        <v>641</v>
      </c>
      <c r="B795" s="123"/>
      <c r="C795" s="123"/>
      <c r="D795" s="113">
        <f t="shared" si="41"/>
        <v>0</v>
      </c>
      <c r="E795" s="114">
        <f t="shared" si="42"/>
        <v>0</v>
      </c>
      <c r="F795" s="123"/>
    </row>
    <row r="796" spans="1:6" ht="15" customHeight="1">
      <c r="A796" s="115" t="s">
        <v>642</v>
      </c>
      <c r="B796" s="122">
        <f>SUM(B797:B798)</f>
        <v>0</v>
      </c>
      <c r="C796" s="122">
        <f>SUM(C797:C798)</f>
        <v>0</v>
      </c>
      <c r="D796" s="113">
        <f t="shared" si="41"/>
        <v>0</v>
      </c>
      <c r="E796" s="114">
        <f t="shared" si="42"/>
        <v>0</v>
      </c>
      <c r="F796" s="122">
        <f>SUM(F797:F798)</f>
        <v>0</v>
      </c>
    </row>
    <row r="797" spans="1:6" ht="15" customHeight="1">
      <c r="A797" s="117" t="s">
        <v>643</v>
      </c>
      <c r="B797" s="123"/>
      <c r="C797" s="123"/>
      <c r="D797" s="113">
        <f t="shared" si="41"/>
        <v>0</v>
      </c>
      <c r="E797" s="114">
        <f t="shared" si="42"/>
        <v>0</v>
      </c>
      <c r="F797" s="123"/>
    </row>
    <row r="798" spans="1:6" ht="15" customHeight="1">
      <c r="A798" s="117" t="s">
        <v>644</v>
      </c>
      <c r="B798" s="123"/>
      <c r="C798" s="123"/>
      <c r="D798" s="113">
        <f t="shared" ref="D798:D861" si="43">C798-B798</f>
        <v>0</v>
      </c>
      <c r="E798" s="114">
        <f t="shared" si="42"/>
        <v>0</v>
      </c>
      <c r="F798" s="123"/>
    </row>
    <row r="799" spans="1:6" ht="15" customHeight="1">
      <c r="A799" s="115" t="s">
        <v>645</v>
      </c>
      <c r="B799" s="122">
        <f>SUM(B800:B801)</f>
        <v>0</v>
      </c>
      <c r="C799" s="122">
        <f>SUM(C800:C801)</f>
        <v>0</v>
      </c>
      <c r="D799" s="113">
        <f t="shared" si="43"/>
        <v>0</v>
      </c>
      <c r="E799" s="114">
        <f t="shared" si="42"/>
        <v>0</v>
      </c>
      <c r="F799" s="122">
        <f>SUM(F800:F801)</f>
        <v>0</v>
      </c>
    </row>
    <row r="800" spans="1:6" ht="15" customHeight="1">
      <c r="A800" s="117" t="s">
        <v>646</v>
      </c>
      <c r="B800" s="123"/>
      <c r="C800" s="123"/>
      <c r="D800" s="113">
        <f t="shared" si="43"/>
        <v>0</v>
      </c>
      <c r="E800" s="114">
        <f t="shared" si="42"/>
        <v>0</v>
      </c>
      <c r="F800" s="123"/>
    </row>
    <row r="801" spans="1:6" ht="15" customHeight="1">
      <c r="A801" s="117" t="s">
        <v>647</v>
      </c>
      <c r="B801" s="123"/>
      <c r="C801" s="123"/>
      <c r="D801" s="113">
        <f t="shared" si="43"/>
        <v>0</v>
      </c>
      <c r="E801" s="114">
        <f t="shared" si="42"/>
        <v>0</v>
      </c>
      <c r="F801" s="123"/>
    </row>
    <row r="802" spans="1:6" ht="15" customHeight="1">
      <c r="A802" s="115" t="s">
        <v>648</v>
      </c>
      <c r="B802" s="122">
        <f>B803</f>
        <v>0</v>
      </c>
      <c r="C802" s="122">
        <f>C803</f>
        <v>0</v>
      </c>
      <c r="D802" s="113">
        <f t="shared" si="43"/>
        <v>0</v>
      </c>
      <c r="E802" s="114">
        <f t="shared" si="42"/>
        <v>0</v>
      </c>
      <c r="F802" s="122">
        <f>F803</f>
        <v>0</v>
      </c>
    </row>
    <row r="803" spans="1:6" ht="15" customHeight="1">
      <c r="A803" s="117" t="s">
        <v>649</v>
      </c>
      <c r="B803" s="123"/>
      <c r="C803" s="123"/>
      <c r="D803" s="113">
        <f t="shared" si="43"/>
        <v>0</v>
      </c>
      <c r="E803" s="114">
        <f t="shared" si="42"/>
        <v>0</v>
      </c>
      <c r="F803" s="123"/>
    </row>
    <row r="804" spans="1:6" ht="15" customHeight="1">
      <c r="A804" s="115" t="s">
        <v>650</v>
      </c>
      <c r="B804" s="122">
        <f>B805</f>
        <v>0</v>
      </c>
      <c r="C804" s="122">
        <f>C805</f>
        <v>0</v>
      </c>
      <c r="D804" s="113">
        <f t="shared" si="43"/>
        <v>0</v>
      </c>
      <c r="E804" s="114">
        <f t="shared" si="42"/>
        <v>0</v>
      </c>
      <c r="F804" s="122">
        <f>F805</f>
        <v>0</v>
      </c>
    </row>
    <row r="805" spans="1:6" ht="15" customHeight="1">
      <c r="A805" s="117" t="s">
        <v>651</v>
      </c>
      <c r="B805" s="123"/>
      <c r="C805" s="123"/>
      <c r="D805" s="113">
        <f t="shared" si="43"/>
        <v>0</v>
      </c>
      <c r="E805" s="114">
        <f t="shared" si="42"/>
        <v>0</v>
      </c>
      <c r="F805" s="123"/>
    </row>
    <row r="806" spans="1:6" ht="15" customHeight="1">
      <c r="A806" s="115" t="s">
        <v>652</v>
      </c>
      <c r="B806" s="122">
        <f>SUM(B807:B811)</f>
        <v>0</v>
      </c>
      <c r="C806" s="122">
        <f>SUM(C807:C811)</f>
        <v>0</v>
      </c>
      <c r="D806" s="113">
        <f t="shared" si="43"/>
        <v>0</v>
      </c>
      <c r="E806" s="114">
        <f t="shared" si="42"/>
        <v>0</v>
      </c>
      <c r="F806" s="122">
        <f>SUM(F807:F811)</f>
        <v>0</v>
      </c>
    </row>
    <row r="807" spans="1:6" ht="15" customHeight="1">
      <c r="A807" s="117" t="s">
        <v>653</v>
      </c>
      <c r="B807" s="123"/>
      <c r="C807" s="123"/>
      <c r="D807" s="113">
        <f t="shared" si="43"/>
        <v>0</v>
      </c>
      <c r="E807" s="114">
        <f t="shared" si="42"/>
        <v>0</v>
      </c>
      <c r="F807" s="123"/>
    </row>
    <row r="808" spans="1:6" ht="15" customHeight="1">
      <c r="A808" s="117" t="s">
        <v>654</v>
      </c>
      <c r="B808" s="123"/>
      <c r="C808" s="123"/>
      <c r="D808" s="113">
        <f t="shared" si="43"/>
        <v>0</v>
      </c>
      <c r="E808" s="114">
        <f t="shared" ref="E808:E871" si="44">IF(B808=0,,D808/B808*100)</f>
        <v>0</v>
      </c>
      <c r="F808" s="123"/>
    </row>
    <row r="809" spans="1:6" ht="15" customHeight="1">
      <c r="A809" s="117" t="s">
        <v>655</v>
      </c>
      <c r="B809" s="123"/>
      <c r="C809" s="123"/>
      <c r="D809" s="113">
        <f t="shared" si="43"/>
        <v>0</v>
      </c>
      <c r="E809" s="114">
        <f t="shared" si="44"/>
        <v>0</v>
      </c>
      <c r="F809" s="123"/>
    </row>
    <row r="810" spans="1:6" ht="15" customHeight="1">
      <c r="A810" s="117" t="s">
        <v>656</v>
      </c>
      <c r="B810" s="123"/>
      <c r="C810" s="123"/>
      <c r="D810" s="113">
        <f t="shared" si="43"/>
        <v>0</v>
      </c>
      <c r="E810" s="114">
        <f t="shared" si="44"/>
        <v>0</v>
      </c>
      <c r="F810" s="123"/>
    </row>
    <row r="811" spans="1:6" ht="15" customHeight="1">
      <c r="A811" s="117" t="s">
        <v>657</v>
      </c>
      <c r="B811" s="123"/>
      <c r="C811" s="123"/>
      <c r="D811" s="113">
        <f t="shared" si="43"/>
        <v>0</v>
      </c>
      <c r="E811" s="114">
        <f t="shared" si="44"/>
        <v>0</v>
      </c>
      <c r="F811" s="123"/>
    </row>
    <row r="812" spans="1:6" ht="15" customHeight="1">
      <c r="A812" s="115" t="s">
        <v>658</v>
      </c>
      <c r="B812" s="123">
        <f>B813</f>
        <v>0</v>
      </c>
      <c r="C812" s="123">
        <f>C813</f>
        <v>0</v>
      </c>
      <c r="D812" s="113">
        <f t="shared" si="43"/>
        <v>0</v>
      </c>
      <c r="E812" s="114">
        <f t="shared" si="44"/>
        <v>0</v>
      </c>
      <c r="F812" s="123">
        <f>F813</f>
        <v>0</v>
      </c>
    </row>
    <row r="813" spans="1:6" ht="15" customHeight="1">
      <c r="A813" s="117" t="s">
        <v>659</v>
      </c>
      <c r="B813" s="123"/>
      <c r="C813" s="123"/>
      <c r="D813" s="113">
        <f t="shared" si="43"/>
        <v>0</v>
      </c>
      <c r="E813" s="114">
        <f t="shared" si="44"/>
        <v>0</v>
      </c>
      <c r="F813" s="123"/>
    </row>
    <row r="814" spans="1:6" ht="15" customHeight="1">
      <c r="A814" s="115" t="s">
        <v>660</v>
      </c>
      <c r="B814" s="122">
        <f>B815</f>
        <v>0</v>
      </c>
      <c r="C814" s="122">
        <f>C815</f>
        <v>0</v>
      </c>
      <c r="D814" s="113">
        <f t="shared" si="43"/>
        <v>0</v>
      </c>
      <c r="E814" s="114">
        <f t="shared" si="44"/>
        <v>0</v>
      </c>
      <c r="F814" s="122">
        <f>F815</f>
        <v>0</v>
      </c>
    </row>
    <row r="815" spans="1:6" ht="15" customHeight="1">
      <c r="A815" s="117" t="s">
        <v>661</v>
      </c>
      <c r="B815" s="123"/>
      <c r="C815" s="123"/>
      <c r="D815" s="113">
        <f t="shared" si="43"/>
        <v>0</v>
      </c>
      <c r="E815" s="114">
        <f t="shared" si="44"/>
        <v>0</v>
      </c>
      <c r="F815" s="123"/>
    </row>
    <row r="816" spans="1:6" ht="15" customHeight="1">
      <c r="A816" s="115" t="s">
        <v>662</v>
      </c>
      <c r="B816" s="122">
        <f>SUM(B817:B830)</f>
        <v>0</v>
      </c>
      <c r="C816" s="122">
        <f>SUM(C817:C830)</f>
        <v>0</v>
      </c>
      <c r="D816" s="113">
        <f t="shared" si="43"/>
        <v>0</v>
      </c>
      <c r="E816" s="114">
        <f t="shared" si="44"/>
        <v>0</v>
      </c>
      <c r="F816" s="122">
        <f>SUM(F817:F830)</f>
        <v>0</v>
      </c>
    </row>
    <row r="817" spans="1:6" ht="15" customHeight="1">
      <c r="A817" s="117" t="s">
        <v>59</v>
      </c>
      <c r="B817" s="123"/>
      <c r="C817" s="123"/>
      <c r="D817" s="113">
        <f t="shared" si="43"/>
        <v>0</v>
      </c>
      <c r="E817" s="114">
        <f t="shared" si="44"/>
        <v>0</v>
      </c>
      <c r="F817" s="123"/>
    </row>
    <row r="818" spans="1:6" ht="15" customHeight="1">
      <c r="A818" s="117" t="s">
        <v>60</v>
      </c>
      <c r="B818" s="123"/>
      <c r="C818" s="123"/>
      <c r="D818" s="113">
        <f t="shared" si="43"/>
        <v>0</v>
      </c>
      <c r="E818" s="114">
        <f t="shared" si="44"/>
        <v>0</v>
      </c>
      <c r="F818" s="123"/>
    </row>
    <row r="819" spans="1:6" ht="15" customHeight="1">
      <c r="A819" s="117" t="s">
        <v>61</v>
      </c>
      <c r="B819" s="123"/>
      <c r="C819" s="123"/>
      <c r="D819" s="113">
        <f t="shared" si="43"/>
        <v>0</v>
      </c>
      <c r="E819" s="114">
        <f t="shared" si="44"/>
        <v>0</v>
      </c>
      <c r="F819" s="123"/>
    </row>
    <row r="820" spans="1:6" ht="15" customHeight="1">
      <c r="A820" s="117" t="s">
        <v>663</v>
      </c>
      <c r="B820" s="123"/>
      <c r="C820" s="123"/>
      <c r="D820" s="113">
        <f t="shared" si="43"/>
        <v>0</v>
      </c>
      <c r="E820" s="114">
        <f t="shared" si="44"/>
        <v>0</v>
      </c>
      <c r="F820" s="123"/>
    </row>
    <row r="821" spans="1:6" ht="15" customHeight="1">
      <c r="A821" s="117" t="s">
        <v>664</v>
      </c>
      <c r="B821" s="123"/>
      <c r="C821" s="123"/>
      <c r="D821" s="113">
        <f t="shared" si="43"/>
        <v>0</v>
      </c>
      <c r="E821" s="114">
        <f t="shared" si="44"/>
        <v>0</v>
      </c>
      <c r="F821" s="123"/>
    </row>
    <row r="822" spans="1:6" ht="15" customHeight="1">
      <c r="A822" s="117" t="s">
        <v>665</v>
      </c>
      <c r="B822" s="123"/>
      <c r="C822" s="123"/>
      <c r="D822" s="113">
        <f t="shared" si="43"/>
        <v>0</v>
      </c>
      <c r="E822" s="114">
        <f t="shared" si="44"/>
        <v>0</v>
      </c>
      <c r="F822" s="123"/>
    </row>
    <row r="823" spans="1:6" ht="15" customHeight="1">
      <c r="A823" s="117" t="s">
        <v>666</v>
      </c>
      <c r="B823" s="123"/>
      <c r="C823" s="123"/>
      <c r="D823" s="113">
        <f t="shared" si="43"/>
        <v>0</v>
      </c>
      <c r="E823" s="114">
        <f t="shared" si="44"/>
        <v>0</v>
      </c>
      <c r="F823" s="123"/>
    </row>
    <row r="824" spans="1:6" ht="15" customHeight="1">
      <c r="A824" s="117" t="s">
        <v>667</v>
      </c>
      <c r="B824" s="123"/>
      <c r="C824" s="123"/>
      <c r="D824" s="113">
        <f t="shared" si="43"/>
        <v>0</v>
      </c>
      <c r="E824" s="114">
        <f t="shared" si="44"/>
        <v>0</v>
      </c>
      <c r="F824" s="123"/>
    </row>
    <row r="825" spans="1:6" ht="15" customHeight="1">
      <c r="A825" s="117" t="s">
        <v>668</v>
      </c>
      <c r="B825" s="123"/>
      <c r="C825" s="123"/>
      <c r="D825" s="113">
        <f t="shared" si="43"/>
        <v>0</v>
      </c>
      <c r="E825" s="114">
        <f t="shared" si="44"/>
        <v>0</v>
      </c>
      <c r="F825" s="123"/>
    </row>
    <row r="826" spans="1:6" ht="15" customHeight="1">
      <c r="A826" s="117" t="s">
        <v>669</v>
      </c>
      <c r="B826" s="123"/>
      <c r="C826" s="123"/>
      <c r="D826" s="113">
        <f t="shared" si="43"/>
        <v>0</v>
      </c>
      <c r="E826" s="114">
        <f t="shared" si="44"/>
        <v>0</v>
      </c>
      <c r="F826" s="123"/>
    </row>
    <row r="827" spans="1:6" ht="15" customHeight="1">
      <c r="A827" s="117" t="s">
        <v>101</v>
      </c>
      <c r="B827" s="123"/>
      <c r="C827" s="123"/>
      <c r="D827" s="113">
        <f t="shared" si="43"/>
        <v>0</v>
      </c>
      <c r="E827" s="114">
        <f t="shared" si="44"/>
        <v>0</v>
      </c>
      <c r="F827" s="123"/>
    </row>
    <row r="828" spans="1:6" ht="15" customHeight="1">
      <c r="A828" s="117" t="s">
        <v>670</v>
      </c>
      <c r="B828" s="123"/>
      <c r="C828" s="123"/>
      <c r="D828" s="113">
        <f t="shared" si="43"/>
        <v>0</v>
      </c>
      <c r="E828" s="114">
        <f t="shared" si="44"/>
        <v>0</v>
      </c>
      <c r="F828" s="123"/>
    </row>
    <row r="829" spans="1:6" ht="15" customHeight="1">
      <c r="A829" s="117" t="s">
        <v>68</v>
      </c>
      <c r="B829" s="123"/>
      <c r="C829" s="123"/>
      <c r="D829" s="113">
        <f t="shared" si="43"/>
        <v>0</v>
      </c>
      <c r="E829" s="114">
        <f t="shared" si="44"/>
        <v>0</v>
      </c>
      <c r="F829" s="123"/>
    </row>
    <row r="830" spans="1:6" ht="15" customHeight="1">
      <c r="A830" s="117" t="s">
        <v>671</v>
      </c>
      <c r="B830" s="123"/>
      <c r="C830" s="123"/>
      <c r="D830" s="113">
        <f t="shared" si="43"/>
        <v>0</v>
      </c>
      <c r="E830" s="114">
        <f t="shared" si="44"/>
        <v>0</v>
      </c>
      <c r="F830" s="123"/>
    </row>
    <row r="831" spans="1:6" ht="15" customHeight="1">
      <c r="A831" s="115" t="s">
        <v>672</v>
      </c>
      <c r="B831" s="122">
        <f>B832</f>
        <v>0</v>
      </c>
      <c r="C831" s="122">
        <f>C832</f>
        <v>0</v>
      </c>
      <c r="D831" s="113">
        <f t="shared" si="43"/>
        <v>0</v>
      </c>
      <c r="E831" s="114">
        <f t="shared" si="44"/>
        <v>0</v>
      </c>
      <c r="F831" s="122">
        <f>F832</f>
        <v>0</v>
      </c>
    </row>
    <row r="832" spans="1:6" ht="15" customHeight="1">
      <c r="A832" s="117" t="s">
        <v>673</v>
      </c>
      <c r="B832" s="123"/>
      <c r="C832" s="123"/>
      <c r="D832" s="113">
        <f t="shared" si="43"/>
        <v>0</v>
      </c>
      <c r="E832" s="114">
        <f t="shared" si="44"/>
        <v>0</v>
      </c>
      <c r="F832" s="123"/>
    </row>
    <row r="833" spans="1:6" ht="15" customHeight="1">
      <c r="A833" s="115" t="s">
        <v>674</v>
      </c>
      <c r="B833" s="122">
        <f>B834+B845+B847+B850+B852+B854</f>
        <v>500</v>
      </c>
      <c r="C833" s="122">
        <f>C834+C845+C847+C850+C852+C854</f>
        <v>5724</v>
      </c>
      <c r="D833" s="113">
        <f t="shared" si="43"/>
        <v>5224</v>
      </c>
      <c r="E833" s="114">
        <f t="shared" si="44"/>
        <v>1044.8</v>
      </c>
      <c r="F833" s="122">
        <f>F834+F845+F847+F850+F852+F854</f>
        <v>5724</v>
      </c>
    </row>
    <row r="834" spans="1:6" ht="15" customHeight="1">
      <c r="A834" s="115" t="s">
        <v>675</v>
      </c>
      <c r="B834" s="122">
        <f>SUM(B835:B844)</f>
        <v>500</v>
      </c>
      <c r="C834" s="122">
        <f>SUM(C835:C844)</f>
        <v>557</v>
      </c>
      <c r="D834" s="113">
        <f t="shared" si="43"/>
        <v>57</v>
      </c>
      <c r="E834" s="114">
        <f t="shared" si="44"/>
        <v>11.4</v>
      </c>
      <c r="F834" s="122">
        <f>SUM(F835:F844)</f>
        <v>557</v>
      </c>
    </row>
    <row r="835" spans="1:6" ht="15" customHeight="1">
      <c r="A835" s="117" t="s">
        <v>59</v>
      </c>
      <c r="B835" s="123">
        <v>500</v>
      </c>
      <c r="C835" s="123">
        <v>557</v>
      </c>
      <c r="D835" s="113">
        <f t="shared" si="43"/>
        <v>57</v>
      </c>
      <c r="E835" s="114">
        <f t="shared" si="44"/>
        <v>11.4</v>
      </c>
      <c r="F835" s="123">
        <v>557</v>
      </c>
    </row>
    <row r="836" spans="1:6" ht="15" customHeight="1">
      <c r="A836" s="117" t="s">
        <v>60</v>
      </c>
      <c r="B836" s="123"/>
      <c r="C836" s="123"/>
      <c r="D836" s="113">
        <f t="shared" si="43"/>
        <v>0</v>
      </c>
      <c r="E836" s="114">
        <f t="shared" si="44"/>
        <v>0</v>
      </c>
      <c r="F836" s="123"/>
    </row>
    <row r="837" spans="1:6" ht="15" customHeight="1">
      <c r="A837" s="117" t="s">
        <v>61</v>
      </c>
      <c r="B837" s="123"/>
      <c r="C837" s="123"/>
      <c r="D837" s="113">
        <f t="shared" si="43"/>
        <v>0</v>
      </c>
      <c r="E837" s="114">
        <f t="shared" si="44"/>
        <v>0</v>
      </c>
      <c r="F837" s="123"/>
    </row>
    <row r="838" spans="1:6" ht="15" customHeight="1">
      <c r="A838" s="117" t="s">
        <v>676</v>
      </c>
      <c r="B838" s="123"/>
      <c r="C838" s="123"/>
      <c r="D838" s="113">
        <f t="shared" si="43"/>
        <v>0</v>
      </c>
      <c r="E838" s="114">
        <f t="shared" si="44"/>
        <v>0</v>
      </c>
      <c r="F838" s="123"/>
    </row>
    <row r="839" spans="1:6" ht="15" customHeight="1">
      <c r="A839" s="117" t="s">
        <v>677</v>
      </c>
      <c r="B839" s="123"/>
      <c r="C839" s="123"/>
      <c r="D839" s="113">
        <f t="shared" si="43"/>
        <v>0</v>
      </c>
      <c r="E839" s="114">
        <f t="shared" si="44"/>
        <v>0</v>
      </c>
      <c r="F839" s="123"/>
    </row>
    <row r="840" spans="1:6" ht="15" customHeight="1">
      <c r="A840" s="117" t="s">
        <v>678</v>
      </c>
      <c r="B840" s="123"/>
      <c r="C840" s="123"/>
      <c r="D840" s="113">
        <f t="shared" si="43"/>
        <v>0</v>
      </c>
      <c r="E840" s="114">
        <f t="shared" si="44"/>
        <v>0</v>
      </c>
      <c r="F840" s="123"/>
    </row>
    <row r="841" spans="1:6" ht="15" customHeight="1">
      <c r="A841" s="117" t="s">
        <v>679</v>
      </c>
      <c r="B841" s="123"/>
      <c r="C841" s="123"/>
      <c r="D841" s="113">
        <f t="shared" si="43"/>
        <v>0</v>
      </c>
      <c r="E841" s="114">
        <f t="shared" si="44"/>
        <v>0</v>
      </c>
      <c r="F841" s="123"/>
    </row>
    <row r="842" spans="1:6" ht="15" customHeight="1">
      <c r="A842" s="117" t="s">
        <v>680</v>
      </c>
      <c r="B842" s="123"/>
      <c r="C842" s="123"/>
      <c r="D842" s="113">
        <f t="shared" si="43"/>
        <v>0</v>
      </c>
      <c r="E842" s="114">
        <f t="shared" si="44"/>
        <v>0</v>
      </c>
      <c r="F842" s="123"/>
    </row>
    <row r="843" spans="1:6" ht="15" customHeight="1">
      <c r="A843" s="117" t="s">
        <v>681</v>
      </c>
      <c r="B843" s="123"/>
      <c r="C843" s="123"/>
      <c r="D843" s="113">
        <f t="shared" si="43"/>
        <v>0</v>
      </c>
      <c r="E843" s="114">
        <f t="shared" si="44"/>
        <v>0</v>
      </c>
      <c r="F843" s="123"/>
    </row>
    <row r="844" spans="1:6" ht="15" customHeight="1">
      <c r="A844" s="117" t="s">
        <v>682</v>
      </c>
      <c r="B844" s="123"/>
      <c r="C844" s="123"/>
      <c r="D844" s="113">
        <f t="shared" si="43"/>
        <v>0</v>
      </c>
      <c r="E844" s="114">
        <f t="shared" si="44"/>
        <v>0</v>
      </c>
      <c r="F844" s="123"/>
    </row>
    <row r="845" spans="1:6" ht="15" customHeight="1">
      <c r="A845" s="115" t="s">
        <v>683</v>
      </c>
      <c r="B845" s="122">
        <f>B846</f>
        <v>0</v>
      </c>
      <c r="C845" s="122">
        <f>C846</f>
        <v>0</v>
      </c>
      <c r="D845" s="113">
        <f t="shared" si="43"/>
        <v>0</v>
      </c>
      <c r="E845" s="114">
        <f t="shared" si="44"/>
        <v>0</v>
      </c>
      <c r="F845" s="122">
        <f>F846</f>
        <v>0</v>
      </c>
    </row>
    <row r="846" spans="1:6" ht="15" customHeight="1">
      <c r="A846" s="117" t="s">
        <v>684</v>
      </c>
      <c r="B846" s="123"/>
      <c r="C846" s="123"/>
      <c r="D846" s="113">
        <f t="shared" si="43"/>
        <v>0</v>
      </c>
      <c r="E846" s="114">
        <f t="shared" si="44"/>
        <v>0</v>
      </c>
      <c r="F846" s="123"/>
    </row>
    <row r="847" spans="1:6" ht="15" customHeight="1">
      <c r="A847" s="115" t="s">
        <v>685</v>
      </c>
      <c r="B847" s="122">
        <f>SUM(B848:B849)</f>
        <v>0</v>
      </c>
      <c r="C847" s="122">
        <f>SUM(C848:C849)</f>
        <v>5018</v>
      </c>
      <c r="D847" s="113">
        <f t="shared" si="43"/>
        <v>5018</v>
      </c>
      <c r="E847" s="114">
        <f t="shared" si="44"/>
        <v>0</v>
      </c>
      <c r="F847" s="122">
        <f>SUM(F848:F849)</f>
        <v>5018</v>
      </c>
    </row>
    <row r="848" spans="1:6" ht="15" customHeight="1">
      <c r="A848" s="117" t="s">
        <v>686</v>
      </c>
      <c r="B848" s="123"/>
      <c r="C848" s="123"/>
      <c r="D848" s="113">
        <f t="shared" si="43"/>
        <v>0</v>
      </c>
      <c r="E848" s="114">
        <f t="shared" si="44"/>
        <v>0</v>
      </c>
      <c r="F848" s="123"/>
    </row>
    <row r="849" spans="1:6" ht="15" customHeight="1">
      <c r="A849" s="117" t="s">
        <v>687</v>
      </c>
      <c r="B849" s="123"/>
      <c r="C849" s="123">
        <v>5018</v>
      </c>
      <c r="D849" s="113">
        <f t="shared" si="43"/>
        <v>5018</v>
      </c>
      <c r="E849" s="114">
        <f t="shared" si="44"/>
        <v>0</v>
      </c>
      <c r="F849" s="123">
        <v>5018</v>
      </c>
    </row>
    <row r="850" spans="1:6" ht="15" customHeight="1">
      <c r="A850" s="115" t="s">
        <v>688</v>
      </c>
      <c r="B850" s="122">
        <f>B851</f>
        <v>0</v>
      </c>
      <c r="C850" s="122">
        <f>C851</f>
        <v>149</v>
      </c>
      <c r="D850" s="113">
        <f t="shared" si="43"/>
        <v>149</v>
      </c>
      <c r="E850" s="114">
        <f t="shared" si="44"/>
        <v>0</v>
      </c>
      <c r="F850" s="122">
        <f>F851</f>
        <v>149</v>
      </c>
    </row>
    <row r="851" spans="1:6" ht="15" customHeight="1">
      <c r="A851" s="117" t="s">
        <v>689</v>
      </c>
      <c r="B851" s="123"/>
      <c r="C851" s="123">
        <v>149</v>
      </c>
      <c r="D851" s="113">
        <f t="shared" si="43"/>
        <v>149</v>
      </c>
      <c r="E851" s="114">
        <f t="shared" si="44"/>
        <v>0</v>
      </c>
      <c r="F851" s="123">
        <v>149</v>
      </c>
    </row>
    <row r="852" spans="1:6" ht="15" customHeight="1">
      <c r="A852" s="115" t="s">
        <v>690</v>
      </c>
      <c r="B852" s="122">
        <f>B853</f>
        <v>0</v>
      </c>
      <c r="C852" s="122">
        <f>C853</f>
        <v>0</v>
      </c>
      <c r="D852" s="113">
        <f t="shared" si="43"/>
        <v>0</v>
      </c>
      <c r="E852" s="114">
        <f t="shared" si="44"/>
        <v>0</v>
      </c>
      <c r="F852" s="122">
        <f>F853</f>
        <v>0</v>
      </c>
    </row>
    <row r="853" spans="1:6" ht="15" customHeight="1">
      <c r="A853" s="117" t="s">
        <v>691</v>
      </c>
      <c r="B853" s="123"/>
      <c r="C853" s="123"/>
      <c r="D853" s="113">
        <f t="shared" si="43"/>
        <v>0</v>
      </c>
      <c r="E853" s="114">
        <f t="shared" si="44"/>
        <v>0</v>
      </c>
      <c r="F853" s="123"/>
    </row>
    <row r="854" spans="1:6" ht="15" customHeight="1">
      <c r="A854" s="115" t="s">
        <v>692</v>
      </c>
      <c r="B854" s="122">
        <f>B855</f>
        <v>0</v>
      </c>
      <c r="C854" s="122">
        <f>C855</f>
        <v>0</v>
      </c>
      <c r="D854" s="113">
        <f t="shared" si="43"/>
        <v>0</v>
      </c>
      <c r="E854" s="114">
        <f t="shared" si="44"/>
        <v>0</v>
      </c>
      <c r="F854" s="122">
        <f>F855</f>
        <v>0</v>
      </c>
    </row>
    <row r="855" spans="1:6" ht="15" customHeight="1">
      <c r="A855" s="117" t="s">
        <v>693</v>
      </c>
      <c r="B855" s="123"/>
      <c r="C855" s="123"/>
      <c r="D855" s="113">
        <f t="shared" si="43"/>
        <v>0</v>
      </c>
      <c r="E855" s="114">
        <f t="shared" si="44"/>
        <v>0</v>
      </c>
      <c r="F855" s="123"/>
    </row>
    <row r="856" spans="1:6" ht="15" customHeight="1">
      <c r="A856" s="115" t="s">
        <v>694</v>
      </c>
      <c r="B856" s="122">
        <f>B857+B882+B907+B933+B944+B955+B961+B968+B975+B978</f>
        <v>316</v>
      </c>
      <c r="C856" s="122">
        <f>C857+C882+C907+C933+C944+C955+C961+C968+C975+C978</f>
        <v>575</v>
      </c>
      <c r="D856" s="113">
        <f t="shared" si="43"/>
        <v>259</v>
      </c>
      <c r="E856" s="114">
        <f t="shared" si="44"/>
        <v>81.962025316455694</v>
      </c>
      <c r="F856" s="122">
        <f>F857+F882+F907+F933+F944+F955+F961+F968+F975+F978</f>
        <v>929</v>
      </c>
    </row>
    <row r="857" spans="1:6" ht="15" customHeight="1">
      <c r="A857" s="115" t="s">
        <v>695</v>
      </c>
      <c r="B857" s="122">
        <f>SUM(B858:B881)</f>
        <v>182</v>
      </c>
      <c r="C857" s="122">
        <f>SUM(C858:C881)</f>
        <v>131</v>
      </c>
      <c r="D857" s="113">
        <f t="shared" si="43"/>
        <v>-51</v>
      </c>
      <c r="E857" s="114">
        <f t="shared" si="44"/>
        <v>-28.021978021978022</v>
      </c>
      <c r="F857" s="122">
        <f>SUM(F858:F881)</f>
        <v>256</v>
      </c>
    </row>
    <row r="858" spans="1:6" ht="15" customHeight="1">
      <c r="A858" s="117" t="s">
        <v>59</v>
      </c>
      <c r="B858" s="123">
        <v>80</v>
      </c>
      <c r="C858" s="123">
        <v>34</v>
      </c>
      <c r="D858" s="113">
        <f t="shared" si="43"/>
        <v>-46</v>
      </c>
      <c r="E858" s="114">
        <f t="shared" si="44"/>
        <v>-57.499999999999993</v>
      </c>
      <c r="F858" s="123">
        <v>34</v>
      </c>
    </row>
    <row r="859" spans="1:6" ht="15" customHeight="1">
      <c r="A859" s="117" t="s">
        <v>60</v>
      </c>
      <c r="B859" s="123"/>
      <c r="C859" s="123"/>
      <c r="D859" s="113">
        <f t="shared" si="43"/>
        <v>0</v>
      </c>
      <c r="E859" s="114">
        <f t="shared" si="44"/>
        <v>0</v>
      </c>
      <c r="F859" s="123"/>
    </row>
    <row r="860" spans="1:6" ht="15" customHeight="1">
      <c r="A860" s="117" t="s">
        <v>61</v>
      </c>
      <c r="B860" s="123"/>
      <c r="C860" s="123"/>
      <c r="D860" s="113">
        <f t="shared" si="43"/>
        <v>0</v>
      </c>
      <c r="E860" s="114">
        <f t="shared" si="44"/>
        <v>0</v>
      </c>
      <c r="F860" s="123"/>
    </row>
    <row r="861" spans="1:6" ht="15" customHeight="1">
      <c r="A861" s="117" t="s">
        <v>68</v>
      </c>
      <c r="B861" s="123">
        <v>102</v>
      </c>
      <c r="C861" s="123">
        <v>12</v>
      </c>
      <c r="D861" s="113">
        <f t="shared" si="43"/>
        <v>-90</v>
      </c>
      <c r="E861" s="114">
        <f t="shared" si="44"/>
        <v>-88.235294117647058</v>
      </c>
      <c r="F861" s="123">
        <v>12</v>
      </c>
    </row>
    <row r="862" spans="1:6" ht="15" customHeight="1">
      <c r="A862" s="117" t="s">
        <v>696</v>
      </c>
      <c r="B862" s="123"/>
      <c r="C862" s="123"/>
      <c r="D862" s="113">
        <f t="shared" ref="D862:D925" si="45">C862-B862</f>
        <v>0</v>
      </c>
      <c r="E862" s="114">
        <f t="shared" si="44"/>
        <v>0</v>
      </c>
      <c r="F862" s="123"/>
    </row>
    <row r="863" spans="1:6" ht="15" customHeight="1">
      <c r="A863" s="117" t="s">
        <v>697</v>
      </c>
      <c r="B863" s="123"/>
      <c r="C863" s="123"/>
      <c r="D863" s="113">
        <f t="shared" si="45"/>
        <v>0</v>
      </c>
      <c r="E863" s="114">
        <f t="shared" si="44"/>
        <v>0</v>
      </c>
      <c r="F863" s="123"/>
    </row>
    <row r="864" spans="1:6" ht="15" customHeight="1">
      <c r="A864" s="117" t="s">
        <v>698</v>
      </c>
      <c r="B864" s="123"/>
      <c r="C864" s="123">
        <v>85</v>
      </c>
      <c r="D864" s="113">
        <f t="shared" si="45"/>
        <v>85</v>
      </c>
      <c r="E864" s="114">
        <f t="shared" si="44"/>
        <v>0</v>
      </c>
      <c r="F864" s="123">
        <v>85</v>
      </c>
    </row>
    <row r="865" spans="1:6" ht="15" customHeight="1">
      <c r="A865" s="117" t="s">
        <v>699</v>
      </c>
      <c r="B865" s="123"/>
      <c r="C865" s="123"/>
      <c r="D865" s="113">
        <f t="shared" si="45"/>
        <v>0</v>
      </c>
      <c r="E865" s="114">
        <f t="shared" si="44"/>
        <v>0</v>
      </c>
      <c r="F865" s="123"/>
    </row>
    <row r="866" spans="1:6" ht="15" customHeight="1">
      <c r="A866" s="117" t="s">
        <v>700</v>
      </c>
      <c r="B866" s="123"/>
      <c r="C866" s="123"/>
      <c r="D866" s="113">
        <f t="shared" si="45"/>
        <v>0</v>
      </c>
      <c r="E866" s="114">
        <f t="shared" si="44"/>
        <v>0</v>
      </c>
      <c r="F866" s="123"/>
    </row>
    <row r="867" spans="1:6" ht="15" customHeight="1">
      <c r="A867" s="117" t="s">
        <v>701</v>
      </c>
      <c r="B867" s="123"/>
      <c r="C867" s="123"/>
      <c r="D867" s="113">
        <f t="shared" si="45"/>
        <v>0</v>
      </c>
      <c r="E867" s="114">
        <f t="shared" si="44"/>
        <v>0</v>
      </c>
      <c r="F867" s="123"/>
    </row>
    <row r="868" spans="1:6" ht="15" customHeight="1">
      <c r="A868" s="117" t="s">
        <v>702</v>
      </c>
      <c r="B868" s="123"/>
      <c r="C868" s="123"/>
      <c r="D868" s="113">
        <f t="shared" si="45"/>
        <v>0</v>
      </c>
      <c r="E868" s="114">
        <f t="shared" si="44"/>
        <v>0</v>
      </c>
      <c r="F868" s="123"/>
    </row>
    <row r="869" spans="1:6" ht="15" customHeight="1">
      <c r="A869" s="117" t="s">
        <v>703</v>
      </c>
      <c r="B869" s="123"/>
      <c r="C869" s="123"/>
      <c r="D869" s="113">
        <f t="shared" si="45"/>
        <v>0</v>
      </c>
      <c r="E869" s="114">
        <f t="shared" si="44"/>
        <v>0</v>
      </c>
      <c r="F869" s="123"/>
    </row>
    <row r="870" spans="1:6" ht="15" customHeight="1">
      <c r="A870" s="117" t="s">
        <v>704</v>
      </c>
      <c r="B870" s="123"/>
      <c r="C870" s="123"/>
      <c r="D870" s="113">
        <f t="shared" si="45"/>
        <v>0</v>
      </c>
      <c r="E870" s="114">
        <f t="shared" si="44"/>
        <v>0</v>
      </c>
      <c r="F870" s="123"/>
    </row>
    <row r="871" spans="1:6" ht="15" customHeight="1">
      <c r="A871" s="117" t="s">
        <v>705</v>
      </c>
      <c r="B871" s="123"/>
      <c r="C871" s="123"/>
      <c r="D871" s="113">
        <f t="shared" si="45"/>
        <v>0</v>
      </c>
      <c r="E871" s="114">
        <f t="shared" si="44"/>
        <v>0</v>
      </c>
      <c r="F871" s="123"/>
    </row>
    <row r="872" spans="1:6" ht="15" customHeight="1">
      <c r="A872" s="117" t="s">
        <v>706</v>
      </c>
      <c r="B872" s="123"/>
      <c r="C872" s="123"/>
      <c r="D872" s="113">
        <f t="shared" si="45"/>
        <v>0</v>
      </c>
      <c r="E872" s="114">
        <f t="shared" ref="E872:E935" si="46">IF(B872=0,,D872/B872*100)</f>
        <v>0</v>
      </c>
      <c r="F872" s="123"/>
    </row>
    <row r="873" spans="1:6" ht="15" customHeight="1">
      <c r="A873" s="117" t="s">
        <v>707</v>
      </c>
      <c r="B873" s="123"/>
      <c r="C873" s="123"/>
      <c r="D873" s="113">
        <f t="shared" si="45"/>
        <v>0</v>
      </c>
      <c r="E873" s="114">
        <f t="shared" si="46"/>
        <v>0</v>
      </c>
      <c r="F873" s="123">
        <v>125</v>
      </c>
    </row>
    <row r="874" spans="1:6" ht="15" customHeight="1">
      <c r="A874" s="117" t="s">
        <v>708</v>
      </c>
      <c r="B874" s="123"/>
      <c r="C874" s="123"/>
      <c r="D874" s="113">
        <f t="shared" si="45"/>
        <v>0</v>
      </c>
      <c r="E874" s="114">
        <f t="shared" si="46"/>
        <v>0</v>
      </c>
      <c r="F874" s="123"/>
    </row>
    <row r="875" spans="1:6" ht="15" customHeight="1">
      <c r="A875" s="117" t="s">
        <v>709</v>
      </c>
      <c r="B875" s="123"/>
      <c r="C875" s="123"/>
      <c r="D875" s="113">
        <f t="shared" si="45"/>
        <v>0</v>
      </c>
      <c r="E875" s="114">
        <f t="shared" si="46"/>
        <v>0</v>
      </c>
      <c r="F875" s="123"/>
    </row>
    <row r="876" spans="1:6" ht="15" customHeight="1">
      <c r="A876" s="117" t="s">
        <v>710</v>
      </c>
      <c r="B876" s="123"/>
      <c r="C876" s="123"/>
      <c r="D876" s="113">
        <f t="shared" si="45"/>
        <v>0</v>
      </c>
      <c r="E876" s="114">
        <f t="shared" si="46"/>
        <v>0</v>
      </c>
      <c r="F876" s="123"/>
    </row>
    <row r="877" spans="1:6" ht="15" customHeight="1">
      <c r="A877" s="117" t="s">
        <v>711</v>
      </c>
      <c r="B877" s="123"/>
      <c r="C877" s="123"/>
      <c r="D877" s="113">
        <f t="shared" si="45"/>
        <v>0</v>
      </c>
      <c r="E877" s="114">
        <f t="shared" si="46"/>
        <v>0</v>
      </c>
      <c r="F877" s="123"/>
    </row>
    <row r="878" spans="1:6" ht="15" customHeight="1">
      <c r="A878" s="117" t="s">
        <v>712</v>
      </c>
      <c r="B878" s="123"/>
      <c r="C878" s="123"/>
      <c r="D878" s="113">
        <f t="shared" si="45"/>
        <v>0</v>
      </c>
      <c r="E878" s="114">
        <f t="shared" si="46"/>
        <v>0</v>
      </c>
      <c r="F878" s="123"/>
    </row>
    <row r="879" spans="1:6" ht="15" customHeight="1">
      <c r="A879" s="117" t="s">
        <v>713</v>
      </c>
      <c r="B879" s="123"/>
      <c r="C879" s="123"/>
      <c r="D879" s="113">
        <f t="shared" si="45"/>
        <v>0</v>
      </c>
      <c r="E879" s="114">
        <f t="shared" si="46"/>
        <v>0</v>
      </c>
      <c r="F879" s="123"/>
    </row>
    <row r="880" spans="1:6" ht="15" customHeight="1">
      <c r="A880" s="117" t="s">
        <v>714</v>
      </c>
      <c r="B880" s="123"/>
      <c r="C880" s="123"/>
      <c r="D880" s="113">
        <f t="shared" si="45"/>
        <v>0</v>
      </c>
      <c r="E880" s="114">
        <f t="shared" si="46"/>
        <v>0</v>
      </c>
      <c r="F880" s="123"/>
    </row>
    <row r="881" spans="1:6" ht="15" customHeight="1">
      <c r="A881" s="117" t="s">
        <v>715</v>
      </c>
      <c r="B881" s="123"/>
      <c r="C881" s="123"/>
      <c r="D881" s="113">
        <f t="shared" si="45"/>
        <v>0</v>
      </c>
      <c r="E881" s="114">
        <f t="shared" si="46"/>
        <v>0</v>
      </c>
      <c r="F881" s="123"/>
    </row>
    <row r="882" spans="1:6" ht="15" customHeight="1">
      <c r="A882" s="115" t="s">
        <v>716</v>
      </c>
      <c r="B882" s="122">
        <f>SUM(B883:B906)</f>
        <v>134</v>
      </c>
      <c r="C882" s="122">
        <f>SUM(C883:C906)</f>
        <v>110</v>
      </c>
      <c r="D882" s="113">
        <f t="shared" si="45"/>
        <v>-24</v>
      </c>
      <c r="E882" s="114">
        <f t="shared" si="46"/>
        <v>-17.910447761194028</v>
      </c>
      <c r="F882" s="122">
        <f>SUM(F883:F906)</f>
        <v>170</v>
      </c>
    </row>
    <row r="883" spans="1:6" ht="15" customHeight="1">
      <c r="A883" s="117" t="s">
        <v>59</v>
      </c>
      <c r="B883" s="123">
        <v>134</v>
      </c>
      <c r="C883" s="123">
        <v>16</v>
      </c>
      <c r="D883" s="113">
        <f t="shared" si="45"/>
        <v>-118</v>
      </c>
      <c r="E883" s="114">
        <f t="shared" si="46"/>
        <v>-88.059701492537314</v>
      </c>
      <c r="F883" s="123">
        <v>16</v>
      </c>
    </row>
    <row r="884" spans="1:6" ht="15" customHeight="1">
      <c r="A884" s="117" t="s">
        <v>60</v>
      </c>
      <c r="B884" s="123"/>
      <c r="C884" s="123"/>
      <c r="D884" s="113">
        <f t="shared" si="45"/>
        <v>0</v>
      </c>
      <c r="E884" s="114">
        <f t="shared" si="46"/>
        <v>0</v>
      </c>
      <c r="F884" s="123"/>
    </row>
    <row r="885" spans="1:6" ht="15" customHeight="1">
      <c r="A885" s="117" t="s">
        <v>61</v>
      </c>
      <c r="B885" s="123"/>
      <c r="C885" s="123"/>
      <c r="D885" s="113">
        <f t="shared" si="45"/>
        <v>0</v>
      </c>
      <c r="E885" s="114">
        <f t="shared" si="46"/>
        <v>0</v>
      </c>
      <c r="F885" s="123"/>
    </row>
    <row r="886" spans="1:6" ht="15" customHeight="1">
      <c r="A886" s="117" t="s">
        <v>717</v>
      </c>
      <c r="B886" s="123"/>
      <c r="C886" s="123">
        <v>94</v>
      </c>
      <c r="D886" s="113">
        <f t="shared" si="45"/>
        <v>94</v>
      </c>
      <c r="E886" s="114">
        <f t="shared" si="46"/>
        <v>0</v>
      </c>
      <c r="F886" s="123">
        <v>94</v>
      </c>
    </row>
    <row r="887" spans="1:6" ht="15" customHeight="1">
      <c r="A887" s="117" t="s">
        <v>718</v>
      </c>
      <c r="B887" s="123"/>
      <c r="C887" s="123"/>
      <c r="D887" s="113">
        <f t="shared" si="45"/>
        <v>0</v>
      </c>
      <c r="E887" s="114">
        <f t="shared" si="46"/>
        <v>0</v>
      </c>
      <c r="F887" s="123">
        <v>60</v>
      </c>
    </row>
    <row r="888" spans="1:6" ht="15" customHeight="1">
      <c r="A888" s="117" t="s">
        <v>719</v>
      </c>
      <c r="B888" s="123"/>
      <c r="C888" s="123"/>
      <c r="D888" s="113">
        <f t="shared" si="45"/>
        <v>0</v>
      </c>
      <c r="E888" s="114">
        <f t="shared" si="46"/>
        <v>0</v>
      </c>
      <c r="F888" s="123"/>
    </row>
    <row r="889" spans="1:6" ht="15" customHeight="1">
      <c r="A889" s="117" t="s">
        <v>720</v>
      </c>
      <c r="B889" s="123"/>
      <c r="C889" s="123"/>
      <c r="D889" s="113">
        <f t="shared" si="45"/>
        <v>0</v>
      </c>
      <c r="E889" s="114">
        <f t="shared" si="46"/>
        <v>0</v>
      </c>
      <c r="F889" s="123"/>
    </row>
    <row r="890" spans="1:6" ht="15" customHeight="1">
      <c r="A890" s="117" t="s">
        <v>721</v>
      </c>
      <c r="B890" s="123"/>
      <c r="C890" s="123"/>
      <c r="D890" s="113">
        <f t="shared" si="45"/>
        <v>0</v>
      </c>
      <c r="E890" s="114">
        <f t="shared" si="46"/>
        <v>0</v>
      </c>
      <c r="F890" s="123"/>
    </row>
    <row r="891" spans="1:6" ht="15" customHeight="1">
      <c r="A891" s="117" t="s">
        <v>722</v>
      </c>
      <c r="B891" s="123"/>
      <c r="C891" s="123"/>
      <c r="D891" s="113">
        <f t="shared" si="45"/>
        <v>0</v>
      </c>
      <c r="E891" s="114">
        <f t="shared" si="46"/>
        <v>0</v>
      </c>
      <c r="F891" s="123"/>
    </row>
    <row r="892" spans="1:6" ht="15" customHeight="1">
      <c r="A892" s="117" t="s">
        <v>723</v>
      </c>
      <c r="B892" s="123"/>
      <c r="C892" s="123"/>
      <c r="D892" s="113">
        <f t="shared" si="45"/>
        <v>0</v>
      </c>
      <c r="E892" s="114">
        <f t="shared" si="46"/>
        <v>0</v>
      </c>
      <c r="F892" s="123"/>
    </row>
    <row r="893" spans="1:6" ht="15" customHeight="1">
      <c r="A893" s="117" t="s">
        <v>724</v>
      </c>
      <c r="B893" s="123"/>
      <c r="C893" s="123"/>
      <c r="D893" s="113">
        <f t="shared" si="45"/>
        <v>0</v>
      </c>
      <c r="E893" s="114">
        <f t="shared" si="46"/>
        <v>0</v>
      </c>
      <c r="F893" s="123"/>
    </row>
    <row r="894" spans="1:6" ht="15" customHeight="1">
      <c r="A894" s="117" t="s">
        <v>725</v>
      </c>
      <c r="B894" s="123"/>
      <c r="C894" s="123"/>
      <c r="D894" s="113">
        <f t="shared" si="45"/>
        <v>0</v>
      </c>
      <c r="E894" s="114">
        <f t="shared" si="46"/>
        <v>0</v>
      </c>
      <c r="F894" s="123"/>
    </row>
    <row r="895" spans="1:6" ht="15" customHeight="1">
      <c r="A895" s="117" t="s">
        <v>726</v>
      </c>
      <c r="B895" s="123"/>
      <c r="C895" s="123"/>
      <c r="D895" s="113">
        <f t="shared" si="45"/>
        <v>0</v>
      </c>
      <c r="E895" s="114">
        <f t="shared" si="46"/>
        <v>0</v>
      </c>
      <c r="F895" s="123"/>
    </row>
    <row r="896" spans="1:6" ht="15" customHeight="1">
      <c r="A896" s="117" t="s">
        <v>727</v>
      </c>
      <c r="B896" s="123"/>
      <c r="C896" s="123"/>
      <c r="D896" s="113">
        <f t="shared" si="45"/>
        <v>0</v>
      </c>
      <c r="E896" s="114">
        <f t="shared" si="46"/>
        <v>0</v>
      </c>
      <c r="F896" s="123"/>
    </row>
    <row r="897" spans="1:6" ht="15" customHeight="1">
      <c r="A897" s="117" t="s">
        <v>728</v>
      </c>
      <c r="B897" s="123"/>
      <c r="C897" s="123"/>
      <c r="D897" s="113">
        <f t="shared" si="45"/>
        <v>0</v>
      </c>
      <c r="E897" s="114">
        <f t="shared" si="46"/>
        <v>0</v>
      </c>
      <c r="F897" s="123"/>
    </row>
    <row r="898" spans="1:6" ht="15" customHeight="1">
      <c r="A898" s="117" t="s">
        <v>729</v>
      </c>
      <c r="B898" s="123"/>
      <c r="C898" s="123"/>
      <c r="D898" s="113">
        <f t="shared" si="45"/>
        <v>0</v>
      </c>
      <c r="E898" s="114">
        <f t="shared" si="46"/>
        <v>0</v>
      </c>
      <c r="F898" s="123"/>
    </row>
    <row r="899" spans="1:6" ht="15" customHeight="1">
      <c r="A899" s="117" t="s">
        <v>730</v>
      </c>
      <c r="B899" s="123"/>
      <c r="C899" s="123"/>
      <c r="D899" s="113">
        <f t="shared" si="45"/>
        <v>0</v>
      </c>
      <c r="E899" s="114">
        <f t="shared" si="46"/>
        <v>0</v>
      </c>
      <c r="F899" s="123"/>
    </row>
    <row r="900" spans="1:6" ht="15" customHeight="1">
      <c r="A900" s="117" t="s">
        <v>731</v>
      </c>
      <c r="B900" s="123"/>
      <c r="C900" s="123"/>
      <c r="D900" s="113">
        <f t="shared" si="45"/>
        <v>0</v>
      </c>
      <c r="E900" s="114">
        <f t="shared" si="46"/>
        <v>0</v>
      </c>
      <c r="F900" s="123"/>
    </row>
    <row r="901" spans="1:6" ht="15" customHeight="1">
      <c r="A901" s="117" t="s">
        <v>732</v>
      </c>
      <c r="B901" s="123"/>
      <c r="C901" s="123"/>
      <c r="D901" s="113">
        <f t="shared" si="45"/>
        <v>0</v>
      </c>
      <c r="E901" s="114">
        <f t="shared" si="46"/>
        <v>0</v>
      </c>
      <c r="F901" s="123"/>
    </row>
    <row r="902" spans="1:6" ht="15" customHeight="1">
      <c r="A902" s="117" t="s">
        <v>733</v>
      </c>
      <c r="B902" s="123"/>
      <c r="C902" s="123"/>
      <c r="D902" s="113">
        <f t="shared" si="45"/>
        <v>0</v>
      </c>
      <c r="E902" s="114">
        <f t="shared" si="46"/>
        <v>0</v>
      </c>
      <c r="F902" s="123"/>
    </row>
    <row r="903" spans="1:6" ht="15" customHeight="1">
      <c r="A903" s="117" t="s">
        <v>734</v>
      </c>
      <c r="B903" s="123"/>
      <c r="C903" s="123"/>
      <c r="D903" s="113">
        <f t="shared" si="45"/>
        <v>0</v>
      </c>
      <c r="E903" s="114">
        <f t="shared" si="46"/>
        <v>0</v>
      </c>
      <c r="F903" s="123"/>
    </row>
    <row r="904" spans="1:6" ht="15" customHeight="1">
      <c r="A904" s="117" t="s">
        <v>735</v>
      </c>
      <c r="B904" s="123"/>
      <c r="C904" s="123"/>
      <c r="D904" s="113">
        <f t="shared" si="45"/>
        <v>0</v>
      </c>
      <c r="E904" s="114">
        <f t="shared" si="46"/>
        <v>0</v>
      </c>
      <c r="F904" s="123"/>
    </row>
    <row r="905" spans="1:6" ht="15" customHeight="1">
      <c r="A905" s="117" t="s">
        <v>736</v>
      </c>
      <c r="B905" s="123"/>
      <c r="C905" s="123"/>
      <c r="D905" s="113">
        <f t="shared" si="45"/>
        <v>0</v>
      </c>
      <c r="E905" s="114">
        <f t="shared" si="46"/>
        <v>0</v>
      </c>
      <c r="F905" s="123"/>
    </row>
    <row r="906" spans="1:6" ht="15" customHeight="1">
      <c r="A906" s="117" t="s">
        <v>737</v>
      </c>
      <c r="B906" s="123"/>
      <c r="C906" s="123"/>
      <c r="D906" s="113">
        <f t="shared" si="45"/>
        <v>0</v>
      </c>
      <c r="E906" s="114">
        <f t="shared" si="46"/>
        <v>0</v>
      </c>
      <c r="F906" s="123"/>
    </row>
    <row r="907" spans="1:6" ht="15" customHeight="1">
      <c r="A907" s="115" t="s">
        <v>738</v>
      </c>
      <c r="B907" s="122">
        <f>SUM(B908:B932)</f>
        <v>0</v>
      </c>
      <c r="C907" s="122">
        <f>SUM(C908:C932)</f>
        <v>116</v>
      </c>
      <c r="D907" s="113">
        <f t="shared" si="45"/>
        <v>116</v>
      </c>
      <c r="E907" s="114">
        <f t="shared" si="46"/>
        <v>0</v>
      </c>
      <c r="F907" s="122">
        <f>SUM(F908:F932)</f>
        <v>285</v>
      </c>
    </row>
    <row r="908" spans="1:6" ht="15" customHeight="1">
      <c r="A908" s="117" t="s">
        <v>59</v>
      </c>
      <c r="B908" s="123"/>
      <c r="C908" s="123">
        <v>18</v>
      </c>
      <c r="D908" s="113">
        <f t="shared" si="45"/>
        <v>18</v>
      </c>
      <c r="E908" s="114">
        <f t="shared" si="46"/>
        <v>0</v>
      </c>
      <c r="F908" s="123">
        <v>18</v>
      </c>
    </row>
    <row r="909" spans="1:6" ht="15" customHeight="1">
      <c r="A909" s="117" t="s">
        <v>60</v>
      </c>
      <c r="B909" s="123"/>
      <c r="C909" s="123"/>
      <c r="D909" s="113">
        <f t="shared" si="45"/>
        <v>0</v>
      </c>
      <c r="E909" s="114">
        <f t="shared" si="46"/>
        <v>0</v>
      </c>
      <c r="F909" s="123"/>
    </row>
    <row r="910" spans="1:6" ht="15" customHeight="1">
      <c r="A910" s="117" t="s">
        <v>61</v>
      </c>
      <c r="B910" s="123"/>
      <c r="C910" s="123"/>
      <c r="D910" s="113">
        <f t="shared" si="45"/>
        <v>0</v>
      </c>
      <c r="E910" s="114">
        <f t="shared" si="46"/>
        <v>0</v>
      </c>
      <c r="F910" s="123"/>
    </row>
    <row r="911" spans="1:6" ht="15" customHeight="1">
      <c r="A911" s="117" t="s">
        <v>739</v>
      </c>
      <c r="B911" s="123"/>
      <c r="C911" s="123"/>
      <c r="D911" s="113">
        <f t="shared" si="45"/>
        <v>0</v>
      </c>
      <c r="E911" s="114">
        <f t="shared" si="46"/>
        <v>0</v>
      </c>
      <c r="F911" s="123"/>
    </row>
    <row r="912" spans="1:6" ht="15" customHeight="1">
      <c r="A912" s="117" t="s">
        <v>740</v>
      </c>
      <c r="B912" s="123"/>
      <c r="C912" s="123"/>
      <c r="D912" s="113">
        <f t="shared" si="45"/>
        <v>0</v>
      </c>
      <c r="E912" s="114">
        <f t="shared" si="46"/>
        <v>0</v>
      </c>
      <c r="F912" s="123"/>
    </row>
    <row r="913" spans="1:6" ht="15" customHeight="1">
      <c r="A913" s="117" t="s">
        <v>741</v>
      </c>
      <c r="B913" s="123"/>
      <c r="C913" s="123">
        <v>9</v>
      </c>
      <c r="D913" s="113">
        <f t="shared" si="45"/>
        <v>9</v>
      </c>
      <c r="E913" s="114">
        <f t="shared" si="46"/>
        <v>0</v>
      </c>
      <c r="F913" s="123">
        <v>9</v>
      </c>
    </row>
    <row r="914" spans="1:6" ht="15" customHeight="1">
      <c r="A914" s="117" t="s">
        <v>742</v>
      </c>
      <c r="B914" s="123"/>
      <c r="C914" s="123"/>
      <c r="D914" s="113">
        <f t="shared" si="45"/>
        <v>0</v>
      </c>
      <c r="E914" s="114">
        <f t="shared" si="46"/>
        <v>0</v>
      </c>
      <c r="F914" s="123"/>
    </row>
    <row r="915" spans="1:6" ht="15" customHeight="1">
      <c r="A915" s="117" t="s">
        <v>743</v>
      </c>
      <c r="B915" s="123"/>
      <c r="C915" s="123"/>
      <c r="D915" s="113">
        <f t="shared" si="45"/>
        <v>0</v>
      </c>
      <c r="E915" s="114">
        <f t="shared" si="46"/>
        <v>0</v>
      </c>
      <c r="F915" s="123"/>
    </row>
    <row r="916" spans="1:6" ht="15" customHeight="1">
      <c r="A916" s="117" t="s">
        <v>744</v>
      </c>
      <c r="B916" s="123"/>
      <c r="C916" s="123"/>
      <c r="D916" s="113">
        <f t="shared" si="45"/>
        <v>0</v>
      </c>
      <c r="E916" s="114">
        <f t="shared" si="46"/>
        <v>0</v>
      </c>
      <c r="F916" s="123"/>
    </row>
    <row r="917" spans="1:6" ht="15" customHeight="1">
      <c r="A917" s="117" t="s">
        <v>745</v>
      </c>
      <c r="B917" s="123"/>
      <c r="C917" s="123"/>
      <c r="D917" s="113">
        <f t="shared" si="45"/>
        <v>0</v>
      </c>
      <c r="E917" s="114">
        <f t="shared" si="46"/>
        <v>0</v>
      </c>
      <c r="F917" s="123"/>
    </row>
    <row r="918" spans="1:6" ht="15" customHeight="1">
      <c r="A918" s="117" t="s">
        <v>746</v>
      </c>
      <c r="B918" s="123"/>
      <c r="C918" s="123">
        <v>22</v>
      </c>
      <c r="D918" s="113">
        <f t="shared" si="45"/>
        <v>22</v>
      </c>
      <c r="E918" s="114">
        <f t="shared" si="46"/>
        <v>0</v>
      </c>
      <c r="F918" s="123">
        <v>22</v>
      </c>
    </row>
    <row r="919" spans="1:6" ht="15" customHeight="1">
      <c r="A919" s="117" t="s">
        <v>747</v>
      </c>
      <c r="B919" s="123"/>
      <c r="C919" s="123"/>
      <c r="D919" s="113">
        <f t="shared" si="45"/>
        <v>0</v>
      </c>
      <c r="E919" s="114">
        <f t="shared" si="46"/>
        <v>0</v>
      </c>
      <c r="F919" s="123"/>
    </row>
    <row r="920" spans="1:6" ht="15" customHeight="1">
      <c r="A920" s="117" t="s">
        <v>748</v>
      </c>
      <c r="B920" s="123"/>
      <c r="C920" s="123"/>
      <c r="D920" s="113">
        <f t="shared" si="45"/>
        <v>0</v>
      </c>
      <c r="E920" s="114">
        <f t="shared" si="46"/>
        <v>0</v>
      </c>
      <c r="F920" s="123"/>
    </row>
    <row r="921" spans="1:6" ht="15" customHeight="1">
      <c r="A921" s="117" t="s">
        <v>749</v>
      </c>
      <c r="B921" s="123"/>
      <c r="C921" s="123">
        <v>40</v>
      </c>
      <c r="D921" s="113">
        <f t="shared" si="45"/>
        <v>40</v>
      </c>
      <c r="E921" s="114">
        <f t="shared" si="46"/>
        <v>0</v>
      </c>
      <c r="F921" s="123">
        <v>40</v>
      </c>
    </row>
    <row r="922" spans="1:6" ht="15" customHeight="1">
      <c r="A922" s="117" t="s">
        <v>750</v>
      </c>
      <c r="B922" s="123"/>
      <c r="C922" s="123"/>
      <c r="D922" s="113">
        <f t="shared" si="45"/>
        <v>0</v>
      </c>
      <c r="E922" s="114">
        <f t="shared" si="46"/>
        <v>0</v>
      </c>
      <c r="F922" s="123"/>
    </row>
    <row r="923" spans="1:6" ht="15" customHeight="1">
      <c r="A923" s="117" t="s">
        <v>751</v>
      </c>
      <c r="B923" s="123"/>
      <c r="C923" s="123"/>
      <c r="D923" s="113">
        <f t="shared" si="45"/>
        <v>0</v>
      </c>
      <c r="E923" s="114">
        <f t="shared" si="46"/>
        <v>0</v>
      </c>
      <c r="F923" s="123"/>
    </row>
    <row r="924" spans="1:6" ht="15" customHeight="1">
      <c r="A924" s="117" t="s">
        <v>752</v>
      </c>
      <c r="B924" s="123"/>
      <c r="C924" s="123"/>
      <c r="D924" s="113">
        <f t="shared" si="45"/>
        <v>0</v>
      </c>
      <c r="E924" s="114">
        <f t="shared" si="46"/>
        <v>0</v>
      </c>
      <c r="F924" s="123"/>
    </row>
    <row r="925" spans="1:6" ht="15" customHeight="1">
      <c r="A925" s="117" t="s">
        <v>753</v>
      </c>
      <c r="B925" s="123"/>
      <c r="C925" s="123"/>
      <c r="D925" s="113">
        <f t="shared" si="45"/>
        <v>0</v>
      </c>
      <c r="E925" s="114">
        <f t="shared" si="46"/>
        <v>0</v>
      </c>
      <c r="F925" s="123"/>
    </row>
    <row r="926" spans="1:6" ht="15" customHeight="1">
      <c r="A926" s="117" t="s">
        <v>754</v>
      </c>
      <c r="B926" s="123"/>
      <c r="C926" s="123"/>
      <c r="D926" s="113">
        <f t="shared" ref="D926:D989" si="47">C926-B926</f>
        <v>0</v>
      </c>
      <c r="E926" s="114">
        <f t="shared" si="46"/>
        <v>0</v>
      </c>
      <c r="F926" s="123"/>
    </row>
    <row r="927" spans="1:6" ht="15" customHeight="1">
      <c r="A927" s="117" t="s">
        <v>755</v>
      </c>
      <c r="B927" s="123"/>
      <c r="C927" s="123"/>
      <c r="D927" s="113">
        <f t="shared" si="47"/>
        <v>0</v>
      </c>
      <c r="E927" s="114">
        <f t="shared" si="46"/>
        <v>0</v>
      </c>
      <c r="F927" s="123">
        <v>169</v>
      </c>
    </row>
    <row r="928" spans="1:6" ht="15" customHeight="1">
      <c r="A928" s="117" t="s">
        <v>756</v>
      </c>
      <c r="B928" s="123"/>
      <c r="C928" s="123"/>
      <c r="D928" s="113">
        <f t="shared" si="47"/>
        <v>0</v>
      </c>
      <c r="E928" s="114">
        <f t="shared" si="46"/>
        <v>0</v>
      </c>
      <c r="F928" s="123"/>
    </row>
    <row r="929" spans="1:6" ht="15" customHeight="1">
      <c r="A929" s="117" t="s">
        <v>729</v>
      </c>
      <c r="B929" s="123"/>
      <c r="C929" s="123"/>
      <c r="D929" s="113">
        <f t="shared" si="47"/>
        <v>0</v>
      </c>
      <c r="E929" s="114">
        <f t="shared" si="46"/>
        <v>0</v>
      </c>
      <c r="F929" s="123"/>
    </row>
    <row r="930" spans="1:6" ht="15" customHeight="1">
      <c r="A930" s="117" t="s">
        <v>757</v>
      </c>
      <c r="B930" s="123"/>
      <c r="C930" s="123">
        <v>11</v>
      </c>
      <c r="D930" s="113">
        <f t="shared" si="47"/>
        <v>11</v>
      </c>
      <c r="E930" s="114">
        <f t="shared" si="46"/>
        <v>0</v>
      </c>
      <c r="F930" s="123">
        <v>11</v>
      </c>
    </row>
    <row r="931" spans="1:6" ht="15" customHeight="1">
      <c r="A931" s="117" t="s">
        <v>758</v>
      </c>
      <c r="B931" s="123"/>
      <c r="C931" s="123"/>
      <c r="D931" s="113">
        <f t="shared" si="47"/>
        <v>0</v>
      </c>
      <c r="E931" s="114">
        <f t="shared" si="46"/>
        <v>0</v>
      </c>
      <c r="F931" s="123"/>
    </row>
    <row r="932" spans="1:6" ht="15" customHeight="1">
      <c r="A932" s="117" t="s">
        <v>759</v>
      </c>
      <c r="B932" s="123"/>
      <c r="C932" s="123">
        <v>16</v>
      </c>
      <c r="D932" s="113">
        <f t="shared" si="47"/>
        <v>16</v>
      </c>
      <c r="E932" s="114">
        <f t="shared" si="46"/>
        <v>0</v>
      </c>
      <c r="F932" s="123">
        <v>16</v>
      </c>
    </row>
    <row r="933" spans="1:6" ht="15" customHeight="1">
      <c r="A933" s="115" t="s">
        <v>760</v>
      </c>
      <c r="B933" s="122">
        <f>SUM(B934:B943)</f>
        <v>0</v>
      </c>
      <c r="C933" s="122">
        <f>SUM(C934:C943)</f>
        <v>0</v>
      </c>
      <c r="D933" s="113">
        <f t="shared" si="47"/>
        <v>0</v>
      </c>
      <c r="E933" s="114">
        <f t="shared" si="46"/>
        <v>0</v>
      </c>
      <c r="F933" s="122">
        <f>SUM(F934:F943)</f>
        <v>0</v>
      </c>
    </row>
    <row r="934" spans="1:6" ht="15" customHeight="1">
      <c r="A934" s="117" t="s">
        <v>59</v>
      </c>
      <c r="B934" s="123"/>
      <c r="C934" s="123"/>
      <c r="D934" s="113">
        <f t="shared" si="47"/>
        <v>0</v>
      </c>
      <c r="E934" s="114">
        <f t="shared" si="46"/>
        <v>0</v>
      </c>
      <c r="F934" s="123"/>
    </row>
    <row r="935" spans="1:6" ht="15" customHeight="1">
      <c r="A935" s="117" t="s">
        <v>60</v>
      </c>
      <c r="B935" s="123"/>
      <c r="C935" s="123"/>
      <c r="D935" s="113">
        <f t="shared" si="47"/>
        <v>0</v>
      </c>
      <c r="E935" s="114">
        <f t="shared" si="46"/>
        <v>0</v>
      </c>
      <c r="F935" s="123"/>
    </row>
    <row r="936" spans="1:6" ht="15" customHeight="1">
      <c r="A936" s="117" t="s">
        <v>61</v>
      </c>
      <c r="B936" s="123"/>
      <c r="C936" s="123"/>
      <c r="D936" s="113">
        <f t="shared" si="47"/>
        <v>0</v>
      </c>
      <c r="E936" s="114">
        <f t="shared" ref="E936:E999" si="48">IF(B936=0,,D936/B936*100)</f>
        <v>0</v>
      </c>
      <c r="F936" s="123"/>
    </row>
    <row r="937" spans="1:6" ht="15" customHeight="1">
      <c r="A937" s="117" t="s">
        <v>761</v>
      </c>
      <c r="B937" s="123"/>
      <c r="C937" s="123"/>
      <c r="D937" s="113">
        <f t="shared" si="47"/>
        <v>0</v>
      </c>
      <c r="E937" s="114">
        <f t="shared" si="48"/>
        <v>0</v>
      </c>
      <c r="F937" s="123"/>
    </row>
    <row r="938" spans="1:6" ht="15" customHeight="1">
      <c r="A938" s="117" t="s">
        <v>762</v>
      </c>
      <c r="B938" s="123"/>
      <c r="C938" s="123"/>
      <c r="D938" s="113">
        <f t="shared" si="47"/>
        <v>0</v>
      </c>
      <c r="E938" s="114">
        <f t="shared" si="48"/>
        <v>0</v>
      </c>
      <c r="F938" s="123"/>
    </row>
    <row r="939" spans="1:6" ht="15" customHeight="1">
      <c r="A939" s="117" t="s">
        <v>763</v>
      </c>
      <c r="B939" s="123"/>
      <c r="C939" s="123"/>
      <c r="D939" s="113">
        <f t="shared" si="47"/>
        <v>0</v>
      </c>
      <c r="E939" s="114">
        <f t="shared" si="48"/>
        <v>0</v>
      </c>
      <c r="F939" s="123"/>
    </row>
    <row r="940" spans="1:6" ht="15" customHeight="1">
      <c r="A940" s="117" t="s">
        <v>764</v>
      </c>
      <c r="B940" s="123"/>
      <c r="C940" s="123"/>
      <c r="D940" s="113">
        <f t="shared" si="47"/>
        <v>0</v>
      </c>
      <c r="E940" s="114">
        <f t="shared" si="48"/>
        <v>0</v>
      </c>
      <c r="F940" s="123"/>
    </row>
    <row r="941" spans="1:6" ht="15" customHeight="1">
      <c r="A941" s="117" t="s">
        <v>765</v>
      </c>
      <c r="B941" s="123"/>
      <c r="C941" s="123"/>
      <c r="D941" s="113">
        <f t="shared" si="47"/>
        <v>0</v>
      </c>
      <c r="E941" s="114">
        <f t="shared" si="48"/>
        <v>0</v>
      </c>
      <c r="F941" s="123"/>
    </row>
    <row r="942" spans="1:6" ht="15" customHeight="1">
      <c r="A942" s="117" t="s">
        <v>766</v>
      </c>
      <c r="B942" s="123"/>
      <c r="C942" s="123"/>
      <c r="D942" s="113">
        <f t="shared" si="47"/>
        <v>0</v>
      </c>
      <c r="E942" s="114">
        <f t="shared" si="48"/>
        <v>0</v>
      </c>
      <c r="F942" s="123"/>
    </row>
    <row r="943" spans="1:6" ht="15" customHeight="1">
      <c r="A943" s="117" t="s">
        <v>767</v>
      </c>
      <c r="B943" s="123"/>
      <c r="C943" s="123"/>
      <c r="D943" s="113">
        <f t="shared" si="47"/>
        <v>0</v>
      </c>
      <c r="E943" s="114">
        <f t="shared" si="48"/>
        <v>0</v>
      </c>
      <c r="F943" s="123"/>
    </row>
    <row r="944" spans="1:6" ht="15" customHeight="1">
      <c r="A944" s="115" t="s">
        <v>768</v>
      </c>
      <c r="B944" s="122">
        <f>SUM(B945:B954)</f>
        <v>0</v>
      </c>
      <c r="C944" s="122">
        <f>SUM(C945:C954)</f>
        <v>0</v>
      </c>
      <c r="D944" s="113">
        <f t="shared" si="47"/>
        <v>0</v>
      </c>
      <c r="E944" s="114">
        <f t="shared" si="48"/>
        <v>0</v>
      </c>
      <c r="F944" s="122">
        <f>SUM(F945:F954)</f>
        <v>0</v>
      </c>
    </row>
    <row r="945" spans="1:6" ht="15" customHeight="1">
      <c r="A945" s="117" t="s">
        <v>59</v>
      </c>
      <c r="B945" s="123"/>
      <c r="C945" s="123"/>
      <c r="D945" s="113">
        <f t="shared" si="47"/>
        <v>0</v>
      </c>
      <c r="E945" s="114">
        <f t="shared" si="48"/>
        <v>0</v>
      </c>
      <c r="F945" s="123"/>
    </row>
    <row r="946" spans="1:6" ht="15" customHeight="1">
      <c r="A946" s="117" t="s">
        <v>60</v>
      </c>
      <c r="B946" s="123"/>
      <c r="C946" s="123"/>
      <c r="D946" s="113">
        <f t="shared" si="47"/>
        <v>0</v>
      </c>
      <c r="E946" s="114">
        <f t="shared" si="48"/>
        <v>0</v>
      </c>
      <c r="F946" s="123"/>
    </row>
    <row r="947" spans="1:6" ht="15" customHeight="1">
      <c r="A947" s="117" t="s">
        <v>61</v>
      </c>
      <c r="B947" s="123"/>
      <c r="C947" s="123"/>
      <c r="D947" s="113">
        <f t="shared" si="47"/>
        <v>0</v>
      </c>
      <c r="E947" s="114">
        <f t="shared" si="48"/>
        <v>0</v>
      </c>
      <c r="F947" s="123"/>
    </row>
    <row r="948" spans="1:6" ht="15" customHeight="1">
      <c r="A948" s="117" t="s">
        <v>769</v>
      </c>
      <c r="B948" s="123"/>
      <c r="C948" s="123"/>
      <c r="D948" s="113">
        <f t="shared" si="47"/>
        <v>0</v>
      </c>
      <c r="E948" s="114">
        <f t="shared" si="48"/>
        <v>0</v>
      </c>
      <c r="F948" s="123"/>
    </row>
    <row r="949" spans="1:6" ht="15" customHeight="1">
      <c r="A949" s="117" t="s">
        <v>770</v>
      </c>
      <c r="B949" s="123"/>
      <c r="C949" s="123"/>
      <c r="D949" s="113">
        <f t="shared" si="47"/>
        <v>0</v>
      </c>
      <c r="E949" s="114">
        <f t="shared" si="48"/>
        <v>0</v>
      </c>
      <c r="F949" s="123"/>
    </row>
    <row r="950" spans="1:6" ht="15" customHeight="1">
      <c r="A950" s="117" t="s">
        <v>771</v>
      </c>
      <c r="B950" s="123"/>
      <c r="C950" s="123"/>
      <c r="D950" s="113">
        <f t="shared" si="47"/>
        <v>0</v>
      </c>
      <c r="E950" s="114">
        <f t="shared" si="48"/>
        <v>0</v>
      </c>
      <c r="F950" s="123"/>
    </row>
    <row r="951" spans="1:6" ht="15" customHeight="1">
      <c r="A951" s="117" t="s">
        <v>772</v>
      </c>
      <c r="B951" s="123"/>
      <c r="C951" s="123"/>
      <c r="D951" s="113">
        <f t="shared" si="47"/>
        <v>0</v>
      </c>
      <c r="E951" s="114">
        <f t="shared" si="48"/>
        <v>0</v>
      </c>
      <c r="F951" s="123"/>
    </row>
    <row r="952" spans="1:6" ht="15" customHeight="1">
      <c r="A952" s="117" t="s">
        <v>773</v>
      </c>
      <c r="B952" s="123"/>
      <c r="C952" s="123"/>
      <c r="D952" s="113">
        <f t="shared" si="47"/>
        <v>0</v>
      </c>
      <c r="E952" s="114">
        <f t="shared" si="48"/>
        <v>0</v>
      </c>
      <c r="F952" s="123"/>
    </row>
    <row r="953" spans="1:6" ht="15" customHeight="1">
      <c r="A953" s="117" t="s">
        <v>774</v>
      </c>
      <c r="B953" s="123"/>
      <c r="C953" s="123"/>
      <c r="D953" s="113">
        <f t="shared" si="47"/>
        <v>0</v>
      </c>
      <c r="E953" s="114">
        <f t="shared" si="48"/>
        <v>0</v>
      </c>
      <c r="F953" s="123"/>
    </row>
    <row r="954" spans="1:6" ht="15" customHeight="1">
      <c r="A954" s="117" t="s">
        <v>775</v>
      </c>
      <c r="B954" s="123"/>
      <c r="C954" s="123"/>
      <c r="D954" s="113">
        <f t="shared" si="47"/>
        <v>0</v>
      </c>
      <c r="E954" s="114">
        <f t="shared" si="48"/>
        <v>0</v>
      </c>
      <c r="F954" s="123"/>
    </row>
    <row r="955" spans="1:6" ht="15" customHeight="1">
      <c r="A955" s="115" t="s">
        <v>776</v>
      </c>
      <c r="B955" s="122">
        <f>SUM(B956:B960)</f>
        <v>0</v>
      </c>
      <c r="C955" s="122">
        <f>SUM(C956:C960)</f>
        <v>43</v>
      </c>
      <c r="D955" s="113">
        <f t="shared" si="47"/>
        <v>43</v>
      </c>
      <c r="E955" s="114">
        <f t="shared" si="48"/>
        <v>0</v>
      </c>
      <c r="F955" s="122">
        <f>SUM(F956:F960)</f>
        <v>43</v>
      </c>
    </row>
    <row r="956" spans="1:6" ht="15" customHeight="1">
      <c r="A956" s="117" t="s">
        <v>355</v>
      </c>
      <c r="B956" s="123"/>
      <c r="C956" s="123">
        <v>43</v>
      </c>
      <c r="D956" s="113">
        <f t="shared" si="47"/>
        <v>43</v>
      </c>
      <c r="E956" s="114">
        <f t="shared" si="48"/>
        <v>0</v>
      </c>
      <c r="F956" s="123">
        <v>43</v>
      </c>
    </row>
    <row r="957" spans="1:6" ht="15" customHeight="1">
      <c r="A957" s="117" t="s">
        <v>777</v>
      </c>
      <c r="B957" s="123"/>
      <c r="C957" s="123"/>
      <c r="D957" s="113">
        <f t="shared" si="47"/>
        <v>0</v>
      </c>
      <c r="E957" s="114">
        <f t="shared" si="48"/>
        <v>0</v>
      </c>
      <c r="F957" s="123"/>
    </row>
    <row r="958" spans="1:6" ht="15" customHeight="1">
      <c r="A958" s="117" t="s">
        <v>778</v>
      </c>
      <c r="B958" s="123"/>
      <c r="C958" s="123"/>
      <c r="D958" s="113">
        <f t="shared" si="47"/>
        <v>0</v>
      </c>
      <c r="E958" s="114">
        <f t="shared" si="48"/>
        <v>0</v>
      </c>
      <c r="F958" s="123"/>
    </row>
    <row r="959" spans="1:6" ht="15" customHeight="1">
      <c r="A959" s="117" t="s">
        <v>779</v>
      </c>
      <c r="B959" s="123"/>
      <c r="C959" s="123"/>
      <c r="D959" s="113">
        <f t="shared" si="47"/>
        <v>0</v>
      </c>
      <c r="E959" s="114">
        <f t="shared" si="48"/>
        <v>0</v>
      </c>
      <c r="F959" s="123"/>
    </row>
    <row r="960" spans="1:6" ht="15" customHeight="1">
      <c r="A960" s="117" t="s">
        <v>780</v>
      </c>
      <c r="B960" s="123"/>
      <c r="C960" s="123"/>
      <c r="D960" s="113">
        <f t="shared" si="47"/>
        <v>0</v>
      </c>
      <c r="E960" s="114">
        <f t="shared" si="48"/>
        <v>0</v>
      </c>
      <c r="F960" s="123"/>
    </row>
    <row r="961" spans="1:6" ht="15" customHeight="1">
      <c r="A961" s="115" t="s">
        <v>781</v>
      </c>
      <c r="B961" s="122">
        <f>SUM(B962:B967)</f>
        <v>0</v>
      </c>
      <c r="C961" s="122">
        <f>SUM(C962:C967)</f>
        <v>175</v>
      </c>
      <c r="D961" s="113">
        <f t="shared" si="47"/>
        <v>175</v>
      </c>
      <c r="E961" s="114">
        <f t="shared" si="48"/>
        <v>0</v>
      </c>
      <c r="F961" s="122">
        <f>SUM(F962:F967)</f>
        <v>175</v>
      </c>
    </row>
    <row r="962" spans="1:6" ht="15" customHeight="1">
      <c r="A962" s="117" t="s">
        <v>782</v>
      </c>
      <c r="B962" s="123"/>
      <c r="C962" s="123">
        <v>175</v>
      </c>
      <c r="D962" s="113">
        <f t="shared" si="47"/>
        <v>175</v>
      </c>
      <c r="E962" s="114">
        <f t="shared" si="48"/>
        <v>0</v>
      </c>
      <c r="F962" s="123">
        <v>175</v>
      </c>
    </row>
    <row r="963" spans="1:6" ht="15" customHeight="1">
      <c r="A963" s="117" t="s">
        <v>783</v>
      </c>
      <c r="B963" s="123"/>
      <c r="C963" s="123"/>
      <c r="D963" s="113">
        <f t="shared" si="47"/>
        <v>0</v>
      </c>
      <c r="E963" s="114">
        <f t="shared" si="48"/>
        <v>0</v>
      </c>
      <c r="F963" s="123"/>
    </row>
    <row r="964" spans="1:6" ht="15" customHeight="1">
      <c r="A964" s="117" t="s">
        <v>784</v>
      </c>
      <c r="B964" s="123"/>
      <c r="C964" s="123"/>
      <c r="D964" s="113">
        <f t="shared" si="47"/>
        <v>0</v>
      </c>
      <c r="E964" s="114">
        <f t="shared" si="48"/>
        <v>0</v>
      </c>
      <c r="F964" s="123"/>
    </row>
    <row r="965" spans="1:6" ht="15" customHeight="1">
      <c r="A965" s="117" t="s">
        <v>785</v>
      </c>
      <c r="B965" s="123"/>
      <c r="C965" s="123"/>
      <c r="D965" s="113">
        <f t="shared" si="47"/>
        <v>0</v>
      </c>
      <c r="E965" s="114">
        <f t="shared" si="48"/>
        <v>0</v>
      </c>
      <c r="F965" s="123"/>
    </row>
    <row r="966" spans="1:6" ht="15" customHeight="1">
      <c r="A966" s="117" t="s">
        <v>786</v>
      </c>
      <c r="B966" s="123"/>
      <c r="C966" s="123"/>
      <c r="D966" s="113">
        <f t="shared" si="47"/>
        <v>0</v>
      </c>
      <c r="E966" s="114">
        <f t="shared" si="48"/>
        <v>0</v>
      </c>
      <c r="F966" s="123"/>
    </row>
    <row r="967" spans="1:6" ht="15" customHeight="1">
      <c r="A967" s="117" t="s">
        <v>787</v>
      </c>
      <c r="B967" s="123"/>
      <c r="C967" s="123"/>
      <c r="D967" s="113">
        <f t="shared" si="47"/>
        <v>0</v>
      </c>
      <c r="E967" s="114">
        <f t="shared" si="48"/>
        <v>0</v>
      </c>
      <c r="F967" s="123"/>
    </row>
    <row r="968" spans="1:6" ht="15" customHeight="1">
      <c r="A968" s="115" t="s">
        <v>788</v>
      </c>
      <c r="B968" s="122">
        <f>SUM(B969:B974)</f>
        <v>0</v>
      </c>
      <c r="C968" s="122">
        <f>SUM(C969:C974)</f>
        <v>0</v>
      </c>
      <c r="D968" s="113">
        <f t="shared" si="47"/>
        <v>0</v>
      </c>
      <c r="E968" s="114">
        <f t="shared" si="48"/>
        <v>0</v>
      </c>
      <c r="F968" s="122">
        <f>SUM(F969:F974)</f>
        <v>0</v>
      </c>
    </row>
    <row r="969" spans="1:6" ht="15" customHeight="1">
      <c r="A969" s="117" t="s">
        <v>789</v>
      </c>
      <c r="B969" s="123"/>
      <c r="C969" s="123"/>
      <c r="D969" s="113">
        <f t="shared" si="47"/>
        <v>0</v>
      </c>
      <c r="E969" s="114">
        <f t="shared" si="48"/>
        <v>0</v>
      </c>
      <c r="F969" s="123"/>
    </row>
    <row r="970" spans="1:6" ht="15" customHeight="1">
      <c r="A970" s="117" t="s">
        <v>790</v>
      </c>
      <c r="B970" s="123"/>
      <c r="C970" s="123"/>
      <c r="D970" s="113">
        <f t="shared" si="47"/>
        <v>0</v>
      </c>
      <c r="E970" s="114">
        <f t="shared" si="48"/>
        <v>0</v>
      </c>
      <c r="F970" s="123"/>
    </row>
    <row r="971" spans="1:6" ht="15" customHeight="1">
      <c r="A971" s="117" t="s">
        <v>791</v>
      </c>
      <c r="B971" s="123"/>
      <c r="C971" s="123"/>
      <c r="D971" s="113">
        <f t="shared" si="47"/>
        <v>0</v>
      </c>
      <c r="E971" s="114">
        <f t="shared" si="48"/>
        <v>0</v>
      </c>
      <c r="F971" s="123"/>
    </row>
    <row r="972" spans="1:6" ht="15" customHeight="1">
      <c r="A972" s="117" t="s">
        <v>792</v>
      </c>
      <c r="B972" s="123"/>
      <c r="C972" s="123"/>
      <c r="D972" s="113">
        <f t="shared" si="47"/>
        <v>0</v>
      </c>
      <c r="E972" s="114">
        <f t="shared" si="48"/>
        <v>0</v>
      </c>
      <c r="F972" s="123"/>
    </row>
    <row r="973" spans="1:6" ht="15" customHeight="1">
      <c r="A973" s="117" t="s">
        <v>793</v>
      </c>
      <c r="B973" s="123"/>
      <c r="C973" s="123"/>
      <c r="D973" s="113">
        <f t="shared" si="47"/>
        <v>0</v>
      </c>
      <c r="E973" s="114">
        <f t="shared" si="48"/>
        <v>0</v>
      </c>
      <c r="F973" s="123"/>
    </row>
    <row r="974" spans="1:6" ht="15" customHeight="1">
      <c r="A974" s="117" t="s">
        <v>794</v>
      </c>
      <c r="B974" s="123"/>
      <c r="C974" s="123"/>
      <c r="D974" s="113">
        <f t="shared" si="47"/>
        <v>0</v>
      </c>
      <c r="E974" s="114">
        <f t="shared" si="48"/>
        <v>0</v>
      </c>
      <c r="F974" s="123"/>
    </row>
    <row r="975" spans="1:6" ht="15" customHeight="1">
      <c r="A975" s="115" t="s">
        <v>795</v>
      </c>
      <c r="B975" s="122">
        <f>SUM(B976:B977)</f>
        <v>0</v>
      </c>
      <c r="C975" s="122">
        <f>SUM(C976:C977)</f>
        <v>0</v>
      </c>
      <c r="D975" s="113">
        <f t="shared" si="47"/>
        <v>0</v>
      </c>
      <c r="E975" s="114">
        <f t="shared" si="48"/>
        <v>0</v>
      </c>
      <c r="F975" s="122">
        <f>SUM(F976:F977)</f>
        <v>0</v>
      </c>
    </row>
    <row r="976" spans="1:6" ht="15" customHeight="1">
      <c r="A976" s="117" t="s">
        <v>796</v>
      </c>
      <c r="B976" s="123"/>
      <c r="C976" s="123"/>
      <c r="D976" s="113">
        <f t="shared" si="47"/>
        <v>0</v>
      </c>
      <c r="E976" s="114">
        <f t="shared" si="48"/>
        <v>0</v>
      </c>
      <c r="F976" s="123"/>
    </row>
    <row r="977" spans="1:6" ht="15" customHeight="1">
      <c r="A977" s="117" t="s">
        <v>797</v>
      </c>
      <c r="B977" s="123"/>
      <c r="C977" s="123"/>
      <c r="D977" s="113">
        <f t="shared" si="47"/>
        <v>0</v>
      </c>
      <c r="E977" s="114">
        <f t="shared" si="48"/>
        <v>0</v>
      </c>
      <c r="F977" s="123"/>
    </row>
    <row r="978" spans="1:6" ht="15" customHeight="1">
      <c r="A978" s="115" t="s">
        <v>798</v>
      </c>
      <c r="B978" s="122">
        <f>SUM(B979:B980)</f>
        <v>0</v>
      </c>
      <c r="C978" s="122">
        <f>SUM(C979:C980)</f>
        <v>0</v>
      </c>
      <c r="D978" s="113">
        <f t="shared" si="47"/>
        <v>0</v>
      </c>
      <c r="E978" s="114">
        <f t="shared" si="48"/>
        <v>0</v>
      </c>
      <c r="F978" s="122">
        <f>SUM(F979:F980)</f>
        <v>0</v>
      </c>
    </row>
    <row r="979" spans="1:6" ht="15" customHeight="1">
      <c r="A979" s="117" t="s">
        <v>799</v>
      </c>
      <c r="B979" s="123"/>
      <c r="C979" s="123"/>
      <c r="D979" s="113">
        <f t="shared" si="47"/>
        <v>0</v>
      </c>
      <c r="E979" s="114">
        <f t="shared" si="48"/>
        <v>0</v>
      </c>
      <c r="F979" s="123"/>
    </row>
    <row r="980" spans="1:6" ht="15" customHeight="1">
      <c r="A980" s="117" t="s">
        <v>800</v>
      </c>
      <c r="B980" s="123"/>
      <c r="C980" s="123"/>
      <c r="D980" s="113">
        <f t="shared" si="47"/>
        <v>0</v>
      </c>
      <c r="E980" s="114">
        <f t="shared" si="48"/>
        <v>0</v>
      </c>
      <c r="F980" s="123"/>
    </row>
    <row r="981" spans="1:6" ht="15" customHeight="1">
      <c r="A981" s="115" t="s">
        <v>801</v>
      </c>
      <c r="B981" s="122">
        <f>B982+B1005+B1015+B1025+B1030+B1037+B1042</f>
        <v>28</v>
      </c>
      <c r="C981" s="122">
        <f>C982+C1005+C1015+C1025+C1030+C1037+C1042</f>
        <v>53</v>
      </c>
      <c r="D981" s="113">
        <f t="shared" si="47"/>
        <v>25</v>
      </c>
      <c r="E981" s="114">
        <f t="shared" si="48"/>
        <v>89.285714285714292</v>
      </c>
      <c r="F981" s="122">
        <f>F982+F1005+F1015+F1025+F1030+F1037+F1042</f>
        <v>53</v>
      </c>
    </row>
    <row r="982" spans="1:6" ht="15" customHeight="1">
      <c r="A982" s="115" t="s">
        <v>802</v>
      </c>
      <c r="B982" s="122">
        <f>SUM(B983:B1004)</f>
        <v>28</v>
      </c>
      <c r="C982" s="122">
        <f>SUM(C983:C1004)</f>
        <v>16</v>
      </c>
      <c r="D982" s="113">
        <f t="shared" si="47"/>
        <v>-12</v>
      </c>
      <c r="E982" s="114">
        <f t="shared" si="48"/>
        <v>-42.857142857142854</v>
      </c>
      <c r="F982" s="122">
        <f>SUM(F983:F1004)</f>
        <v>16</v>
      </c>
    </row>
    <row r="983" spans="1:6" ht="15" customHeight="1">
      <c r="A983" s="117" t="s">
        <v>59</v>
      </c>
      <c r="B983" s="123">
        <v>28</v>
      </c>
      <c r="C983" s="123">
        <v>16</v>
      </c>
      <c r="D983" s="113">
        <f t="shared" si="47"/>
        <v>-12</v>
      </c>
      <c r="E983" s="114">
        <f t="shared" si="48"/>
        <v>-42.857142857142854</v>
      </c>
      <c r="F983" s="123">
        <v>16</v>
      </c>
    </row>
    <row r="984" spans="1:6" ht="15" customHeight="1">
      <c r="A984" s="117" t="s">
        <v>60</v>
      </c>
      <c r="B984" s="123"/>
      <c r="C984" s="123"/>
      <c r="D984" s="113">
        <f t="shared" si="47"/>
        <v>0</v>
      </c>
      <c r="E984" s="114">
        <f t="shared" si="48"/>
        <v>0</v>
      </c>
      <c r="F984" s="123"/>
    </row>
    <row r="985" spans="1:6" ht="15" customHeight="1">
      <c r="A985" s="117" t="s">
        <v>61</v>
      </c>
      <c r="B985" s="123"/>
      <c r="C985" s="123"/>
      <c r="D985" s="113">
        <f t="shared" si="47"/>
        <v>0</v>
      </c>
      <c r="E985" s="114">
        <f t="shared" si="48"/>
        <v>0</v>
      </c>
      <c r="F985" s="123"/>
    </row>
    <row r="986" spans="1:6" ht="15" customHeight="1">
      <c r="A986" s="117" t="s">
        <v>803</v>
      </c>
      <c r="B986" s="123"/>
      <c r="C986" s="123"/>
      <c r="D986" s="113">
        <f t="shared" si="47"/>
        <v>0</v>
      </c>
      <c r="E986" s="114">
        <f t="shared" si="48"/>
        <v>0</v>
      </c>
      <c r="F986" s="123"/>
    </row>
    <row r="987" spans="1:6" ht="15" customHeight="1">
      <c r="A987" s="117" t="s">
        <v>804</v>
      </c>
      <c r="B987" s="123"/>
      <c r="C987" s="123"/>
      <c r="D987" s="113">
        <f t="shared" si="47"/>
        <v>0</v>
      </c>
      <c r="E987" s="114">
        <f t="shared" si="48"/>
        <v>0</v>
      </c>
      <c r="F987" s="123"/>
    </row>
    <row r="988" spans="1:6" ht="15" customHeight="1">
      <c r="A988" s="117" t="s">
        <v>805</v>
      </c>
      <c r="B988" s="123"/>
      <c r="C988" s="123"/>
      <c r="D988" s="113">
        <f t="shared" si="47"/>
        <v>0</v>
      </c>
      <c r="E988" s="114">
        <f t="shared" si="48"/>
        <v>0</v>
      </c>
      <c r="F988" s="123"/>
    </row>
    <row r="989" spans="1:6" ht="15" customHeight="1">
      <c r="A989" s="117" t="s">
        <v>806</v>
      </c>
      <c r="B989" s="123"/>
      <c r="C989" s="123"/>
      <c r="D989" s="113">
        <f t="shared" si="47"/>
        <v>0</v>
      </c>
      <c r="E989" s="114">
        <f t="shared" si="48"/>
        <v>0</v>
      </c>
      <c r="F989" s="123"/>
    </row>
    <row r="990" spans="1:6" ht="15" customHeight="1">
      <c r="A990" s="117" t="s">
        <v>807</v>
      </c>
      <c r="B990" s="123"/>
      <c r="C990" s="123"/>
      <c r="D990" s="113">
        <f t="shared" ref="D990:D1053" si="49">C990-B990</f>
        <v>0</v>
      </c>
      <c r="E990" s="114">
        <f t="shared" si="48"/>
        <v>0</v>
      </c>
      <c r="F990" s="123"/>
    </row>
    <row r="991" spans="1:6" ht="15" customHeight="1">
      <c r="A991" s="117" t="s">
        <v>808</v>
      </c>
      <c r="B991" s="123"/>
      <c r="C991" s="123"/>
      <c r="D991" s="113">
        <f t="shared" si="49"/>
        <v>0</v>
      </c>
      <c r="E991" s="114">
        <f t="shared" si="48"/>
        <v>0</v>
      </c>
      <c r="F991" s="123"/>
    </row>
    <row r="992" spans="1:6" ht="15" customHeight="1">
      <c r="A992" s="117" t="s">
        <v>809</v>
      </c>
      <c r="B992" s="123"/>
      <c r="C992" s="123"/>
      <c r="D992" s="113">
        <f t="shared" si="49"/>
        <v>0</v>
      </c>
      <c r="E992" s="114">
        <f t="shared" si="48"/>
        <v>0</v>
      </c>
      <c r="F992" s="123"/>
    </row>
    <row r="993" spans="1:6" ht="15" customHeight="1">
      <c r="A993" s="117" t="s">
        <v>810</v>
      </c>
      <c r="B993" s="123"/>
      <c r="C993" s="123"/>
      <c r="D993" s="113">
        <f t="shared" si="49"/>
        <v>0</v>
      </c>
      <c r="E993" s="114">
        <f t="shared" si="48"/>
        <v>0</v>
      </c>
      <c r="F993" s="123"/>
    </row>
    <row r="994" spans="1:6" ht="15" customHeight="1">
      <c r="A994" s="117" t="s">
        <v>811</v>
      </c>
      <c r="B994" s="123"/>
      <c r="C994" s="123"/>
      <c r="D994" s="113">
        <f t="shared" si="49"/>
        <v>0</v>
      </c>
      <c r="E994" s="114">
        <f t="shared" si="48"/>
        <v>0</v>
      </c>
      <c r="F994" s="123"/>
    </row>
    <row r="995" spans="1:6" ht="15" customHeight="1">
      <c r="A995" s="117" t="s">
        <v>812</v>
      </c>
      <c r="B995" s="123"/>
      <c r="C995" s="123"/>
      <c r="D995" s="113">
        <f t="shared" si="49"/>
        <v>0</v>
      </c>
      <c r="E995" s="114">
        <f t="shared" si="48"/>
        <v>0</v>
      </c>
      <c r="F995" s="123"/>
    </row>
    <row r="996" spans="1:6" ht="15" customHeight="1">
      <c r="A996" s="117" t="s">
        <v>813</v>
      </c>
      <c r="B996" s="123"/>
      <c r="C996" s="123"/>
      <c r="D996" s="113">
        <f t="shared" si="49"/>
        <v>0</v>
      </c>
      <c r="E996" s="114">
        <f t="shared" si="48"/>
        <v>0</v>
      </c>
      <c r="F996" s="123"/>
    </row>
    <row r="997" spans="1:6" ht="15" customHeight="1">
      <c r="A997" s="117" t="s">
        <v>814</v>
      </c>
      <c r="B997" s="123"/>
      <c r="C997" s="123"/>
      <c r="D997" s="113">
        <f t="shared" si="49"/>
        <v>0</v>
      </c>
      <c r="E997" s="114">
        <f t="shared" si="48"/>
        <v>0</v>
      </c>
      <c r="F997" s="123"/>
    </row>
    <row r="998" spans="1:6" ht="15" customHeight="1">
      <c r="A998" s="117" t="s">
        <v>815</v>
      </c>
      <c r="B998" s="123"/>
      <c r="C998" s="123"/>
      <c r="D998" s="113">
        <f t="shared" si="49"/>
        <v>0</v>
      </c>
      <c r="E998" s="114">
        <f t="shared" si="48"/>
        <v>0</v>
      </c>
      <c r="F998" s="123"/>
    </row>
    <row r="999" spans="1:6" ht="15" customHeight="1">
      <c r="A999" s="117" t="s">
        <v>816</v>
      </c>
      <c r="B999" s="123"/>
      <c r="C999" s="123"/>
      <c r="D999" s="113">
        <f t="shared" si="49"/>
        <v>0</v>
      </c>
      <c r="E999" s="114">
        <f t="shared" si="48"/>
        <v>0</v>
      </c>
      <c r="F999" s="123"/>
    </row>
    <row r="1000" spans="1:6" ht="15" customHeight="1">
      <c r="A1000" s="117" t="s">
        <v>817</v>
      </c>
      <c r="B1000" s="123"/>
      <c r="C1000" s="123"/>
      <c r="D1000" s="113">
        <f t="shared" si="49"/>
        <v>0</v>
      </c>
      <c r="E1000" s="114">
        <f t="shared" ref="E1000:E1063" si="50">IF(B1000=0,,D1000/B1000*100)</f>
        <v>0</v>
      </c>
      <c r="F1000" s="123"/>
    </row>
    <row r="1001" spans="1:6" ht="15" customHeight="1">
      <c r="A1001" s="117" t="s">
        <v>818</v>
      </c>
      <c r="B1001" s="123"/>
      <c r="C1001" s="123"/>
      <c r="D1001" s="113">
        <f t="shared" si="49"/>
        <v>0</v>
      </c>
      <c r="E1001" s="114">
        <f t="shared" si="50"/>
        <v>0</v>
      </c>
      <c r="F1001" s="123"/>
    </row>
    <row r="1002" spans="1:6" ht="15" customHeight="1">
      <c r="A1002" s="117" t="s">
        <v>819</v>
      </c>
      <c r="B1002" s="123"/>
      <c r="C1002" s="123"/>
      <c r="D1002" s="113">
        <f t="shared" si="49"/>
        <v>0</v>
      </c>
      <c r="E1002" s="114">
        <f t="shared" si="50"/>
        <v>0</v>
      </c>
      <c r="F1002" s="123"/>
    </row>
    <row r="1003" spans="1:6" ht="15" customHeight="1">
      <c r="A1003" s="117" t="s">
        <v>820</v>
      </c>
      <c r="B1003" s="123"/>
      <c r="C1003" s="123"/>
      <c r="D1003" s="113">
        <f t="shared" si="49"/>
        <v>0</v>
      </c>
      <c r="E1003" s="114">
        <f t="shared" si="50"/>
        <v>0</v>
      </c>
      <c r="F1003" s="123"/>
    </row>
    <row r="1004" spans="1:6" ht="15" customHeight="1">
      <c r="A1004" s="117" t="s">
        <v>821</v>
      </c>
      <c r="B1004" s="123"/>
      <c r="C1004" s="123"/>
      <c r="D1004" s="113">
        <f t="shared" si="49"/>
        <v>0</v>
      </c>
      <c r="E1004" s="114">
        <f t="shared" si="50"/>
        <v>0</v>
      </c>
      <c r="F1004" s="123"/>
    </row>
    <row r="1005" spans="1:6" ht="15" customHeight="1">
      <c r="A1005" s="115" t="s">
        <v>822</v>
      </c>
      <c r="B1005" s="122">
        <f>SUM(B1006:B1014)</f>
        <v>0</v>
      </c>
      <c r="C1005" s="122">
        <f>SUM(C1006:C1014)</f>
        <v>0</v>
      </c>
      <c r="D1005" s="113">
        <f t="shared" si="49"/>
        <v>0</v>
      </c>
      <c r="E1005" s="114">
        <f t="shared" si="50"/>
        <v>0</v>
      </c>
      <c r="F1005" s="122">
        <f>SUM(F1006:F1014)</f>
        <v>0</v>
      </c>
    </row>
    <row r="1006" spans="1:6" ht="15" customHeight="1">
      <c r="A1006" s="117" t="s">
        <v>59</v>
      </c>
      <c r="B1006" s="123"/>
      <c r="C1006" s="123"/>
      <c r="D1006" s="113">
        <f t="shared" si="49"/>
        <v>0</v>
      </c>
      <c r="E1006" s="114">
        <f t="shared" si="50"/>
        <v>0</v>
      </c>
      <c r="F1006" s="123"/>
    </row>
    <row r="1007" spans="1:6" ht="15" customHeight="1">
      <c r="A1007" s="117" t="s">
        <v>60</v>
      </c>
      <c r="B1007" s="123"/>
      <c r="C1007" s="123"/>
      <c r="D1007" s="113">
        <f t="shared" si="49"/>
        <v>0</v>
      </c>
      <c r="E1007" s="114">
        <f t="shared" si="50"/>
        <v>0</v>
      </c>
      <c r="F1007" s="123"/>
    </row>
    <row r="1008" spans="1:6" ht="15" customHeight="1">
      <c r="A1008" s="117" t="s">
        <v>61</v>
      </c>
      <c r="B1008" s="123"/>
      <c r="C1008" s="123"/>
      <c r="D1008" s="113">
        <f t="shared" si="49"/>
        <v>0</v>
      </c>
      <c r="E1008" s="114">
        <f t="shared" si="50"/>
        <v>0</v>
      </c>
      <c r="F1008" s="123"/>
    </row>
    <row r="1009" spans="1:6" ht="15" customHeight="1">
      <c r="A1009" s="117" t="s">
        <v>823</v>
      </c>
      <c r="B1009" s="123"/>
      <c r="C1009" s="123"/>
      <c r="D1009" s="113">
        <f t="shared" si="49"/>
        <v>0</v>
      </c>
      <c r="E1009" s="114">
        <f t="shared" si="50"/>
        <v>0</v>
      </c>
      <c r="F1009" s="123"/>
    </row>
    <row r="1010" spans="1:6" ht="15" customHeight="1">
      <c r="A1010" s="117" t="s">
        <v>824</v>
      </c>
      <c r="B1010" s="123"/>
      <c r="C1010" s="123"/>
      <c r="D1010" s="113">
        <f t="shared" si="49"/>
        <v>0</v>
      </c>
      <c r="E1010" s="114">
        <f t="shared" si="50"/>
        <v>0</v>
      </c>
      <c r="F1010" s="123"/>
    </row>
    <row r="1011" spans="1:6" ht="15" customHeight="1">
      <c r="A1011" s="117" t="s">
        <v>825</v>
      </c>
      <c r="B1011" s="123"/>
      <c r="C1011" s="123"/>
      <c r="D1011" s="113">
        <f t="shared" si="49"/>
        <v>0</v>
      </c>
      <c r="E1011" s="114">
        <f t="shared" si="50"/>
        <v>0</v>
      </c>
      <c r="F1011" s="123"/>
    </row>
    <row r="1012" spans="1:6" ht="15" customHeight="1">
      <c r="A1012" s="117" t="s">
        <v>826</v>
      </c>
      <c r="B1012" s="123"/>
      <c r="C1012" s="123"/>
      <c r="D1012" s="113">
        <f t="shared" si="49"/>
        <v>0</v>
      </c>
      <c r="E1012" s="114">
        <f t="shared" si="50"/>
        <v>0</v>
      </c>
      <c r="F1012" s="123"/>
    </row>
    <row r="1013" spans="1:6" ht="15" customHeight="1">
      <c r="A1013" s="117" t="s">
        <v>827</v>
      </c>
      <c r="B1013" s="123"/>
      <c r="C1013" s="123"/>
      <c r="D1013" s="113">
        <f t="shared" si="49"/>
        <v>0</v>
      </c>
      <c r="E1013" s="114">
        <f t="shared" si="50"/>
        <v>0</v>
      </c>
      <c r="F1013" s="123"/>
    </row>
    <row r="1014" spans="1:6" ht="15" customHeight="1">
      <c r="A1014" s="117" t="s">
        <v>828</v>
      </c>
      <c r="B1014" s="123"/>
      <c r="C1014" s="123"/>
      <c r="D1014" s="113">
        <f t="shared" si="49"/>
        <v>0</v>
      </c>
      <c r="E1014" s="114">
        <f t="shared" si="50"/>
        <v>0</v>
      </c>
      <c r="F1014" s="123"/>
    </row>
    <row r="1015" spans="1:6" ht="15" customHeight="1">
      <c r="A1015" s="115" t="s">
        <v>829</v>
      </c>
      <c r="B1015" s="122">
        <f>SUM(B1016:B1024)</f>
        <v>0</v>
      </c>
      <c r="C1015" s="122">
        <f>SUM(C1016:C1024)</f>
        <v>0</v>
      </c>
      <c r="D1015" s="113">
        <f t="shared" si="49"/>
        <v>0</v>
      </c>
      <c r="E1015" s="114">
        <f t="shared" si="50"/>
        <v>0</v>
      </c>
      <c r="F1015" s="122">
        <f>SUM(F1016:F1024)</f>
        <v>0</v>
      </c>
    </row>
    <row r="1016" spans="1:6" ht="15" customHeight="1">
      <c r="A1016" s="117" t="s">
        <v>59</v>
      </c>
      <c r="B1016" s="123"/>
      <c r="C1016" s="123"/>
      <c r="D1016" s="113">
        <f t="shared" si="49"/>
        <v>0</v>
      </c>
      <c r="E1016" s="114">
        <f t="shared" si="50"/>
        <v>0</v>
      </c>
      <c r="F1016" s="123"/>
    </row>
    <row r="1017" spans="1:6" ht="15" customHeight="1">
      <c r="A1017" s="117" t="s">
        <v>60</v>
      </c>
      <c r="B1017" s="123"/>
      <c r="C1017" s="123"/>
      <c r="D1017" s="113">
        <f t="shared" si="49"/>
        <v>0</v>
      </c>
      <c r="E1017" s="114">
        <f t="shared" si="50"/>
        <v>0</v>
      </c>
      <c r="F1017" s="123"/>
    </row>
    <row r="1018" spans="1:6" ht="15" customHeight="1">
      <c r="A1018" s="117" t="s">
        <v>61</v>
      </c>
      <c r="B1018" s="123"/>
      <c r="C1018" s="123"/>
      <c r="D1018" s="113">
        <f t="shared" si="49"/>
        <v>0</v>
      </c>
      <c r="E1018" s="114">
        <f t="shared" si="50"/>
        <v>0</v>
      </c>
      <c r="F1018" s="123"/>
    </row>
    <row r="1019" spans="1:6" ht="15" customHeight="1">
      <c r="A1019" s="117" t="s">
        <v>830</v>
      </c>
      <c r="B1019" s="123"/>
      <c r="C1019" s="123"/>
      <c r="D1019" s="113">
        <f t="shared" si="49"/>
        <v>0</v>
      </c>
      <c r="E1019" s="114">
        <f t="shared" si="50"/>
        <v>0</v>
      </c>
      <c r="F1019" s="123"/>
    </row>
    <row r="1020" spans="1:6" ht="15" customHeight="1">
      <c r="A1020" s="117" t="s">
        <v>831</v>
      </c>
      <c r="B1020" s="123"/>
      <c r="C1020" s="123"/>
      <c r="D1020" s="113">
        <f t="shared" si="49"/>
        <v>0</v>
      </c>
      <c r="E1020" s="114">
        <f t="shared" si="50"/>
        <v>0</v>
      </c>
      <c r="F1020" s="123"/>
    </row>
    <row r="1021" spans="1:6" ht="15" customHeight="1">
      <c r="A1021" s="117" t="s">
        <v>832</v>
      </c>
      <c r="B1021" s="123"/>
      <c r="C1021" s="123"/>
      <c r="D1021" s="113">
        <f t="shared" si="49"/>
        <v>0</v>
      </c>
      <c r="E1021" s="114">
        <f t="shared" si="50"/>
        <v>0</v>
      </c>
      <c r="F1021" s="123"/>
    </row>
    <row r="1022" spans="1:6" ht="15" customHeight="1">
      <c r="A1022" s="117" t="s">
        <v>833</v>
      </c>
      <c r="B1022" s="123"/>
      <c r="C1022" s="123"/>
      <c r="D1022" s="113">
        <f t="shared" si="49"/>
        <v>0</v>
      </c>
      <c r="E1022" s="114">
        <f t="shared" si="50"/>
        <v>0</v>
      </c>
      <c r="F1022" s="123"/>
    </row>
    <row r="1023" spans="1:6" ht="15" customHeight="1">
      <c r="A1023" s="117" t="s">
        <v>834</v>
      </c>
      <c r="B1023" s="123"/>
      <c r="C1023" s="123"/>
      <c r="D1023" s="113">
        <f t="shared" si="49"/>
        <v>0</v>
      </c>
      <c r="E1023" s="114">
        <f t="shared" si="50"/>
        <v>0</v>
      </c>
      <c r="F1023" s="123"/>
    </row>
    <row r="1024" spans="1:6" ht="15" customHeight="1">
      <c r="A1024" s="117" t="s">
        <v>835</v>
      </c>
      <c r="B1024" s="123"/>
      <c r="C1024" s="123"/>
      <c r="D1024" s="113">
        <f t="shared" si="49"/>
        <v>0</v>
      </c>
      <c r="E1024" s="114">
        <f t="shared" si="50"/>
        <v>0</v>
      </c>
      <c r="F1024" s="123"/>
    </row>
    <row r="1025" spans="1:6" ht="15" customHeight="1">
      <c r="A1025" s="115" t="s">
        <v>836</v>
      </c>
      <c r="B1025" s="122">
        <f>SUM(B1026:B1029)</f>
        <v>0</v>
      </c>
      <c r="C1025" s="122">
        <f>SUM(C1026:C1029)</f>
        <v>37</v>
      </c>
      <c r="D1025" s="113">
        <f t="shared" si="49"/>
        <v>37</v>
      </c>
      <c r="E1025" s="114">
        <f t="shared" si="50"/>
        <v>0</v>
      </c>
      <c r="F1025" s="122">
        <f>SUM(F1026:F1029)</f>
        <v>37</v>
      </c>
    </row>
    <row r="1026" spans="1:6" ht="15" customHeight="1">
      <c r="A1026" s="117" t="s">
        <v>837</v>
      </c>
      <c r="B1026" s="123"/>
      <c r="C1026" s="123"/>
      <c r="D1026" s="113">
        <f t="shared" si="49"/>
        <v>0</v>
      </c>
      <c r="E1026" s="114">
        <f t="shared" si="50"/>
        <v>0</v>
      </c>
      <c r="F1026" s="123"/>
    </row>
    <row r="1027" spans="1:6" ht="15" customHeight="1">
      <c r="A1027" s="117" t="s">
        <v>838</v>
      </c>
      <c r="B1027" s="123"/>
      <c r="C1027" s="123"/>
      <c r="D1027" s="113">
        <f t="shared" si="49"/>
        <v>0</v>
      </c>
      <c r="E1027" s="114">
        <f t="shared" si="50"/>
        <v>0</v>
      </c>
      <c r="F1027" s="123"/>
    </row>
    <row r="1028" spans="1:6" ht="15" customHeight="1">
      <c r="A1028" s="117" t="s">
        <v>839</v>
      </c>
      <c r="B1028" s="123"/>
      <c r="C1028" s="123"/>
      <c r="D1028" s="113">
        <f t="shared" si="49"/>
        <v>0</v>
      </c>
      <c r="E1028" s="114">
        <f t="shared" si="50"/>
        <v>0</v>
      </c>
      <c r="F1028" s="123"/>
    </row>
    <row r="1029" spans="1:6" ht="15" customHeight="1">
      <c r="A1029" s="117" t="s">
        <v>840</v>
      </c>
      <c r="B1029" s="123"/>
      <c r="C1029" s="123">
        <v>37</v>
      </c>
      <c r="D1029" s="113">
        <f t="shared" si="49"/>
        <v>37</v>
      </c>
      <c r="E1029" s="114">
        <f t="shared" si="50"/>
        <v>0</v>
      </c>
      <c r="F1029" s="123">
        <v>37</v>
      </c>
    </row>
    <row r="1030" spans="1:6" ht="15" customHeight="1">
      <c r="A1030" s="115" t="s">
        <v>841</v>
      </c>
      <c r="B1030" s="122">
        <f>SUM(B1031:B1036)</f>
        <v>0</v>
      </c>
      <c r="C1030" s="122">
        <f>SUM(C1031:C1036)</f>
        <v>0</v>
      </c>
      <c r="D1030" s="113">
        <f t="shared" si="49"/>
        <v>0</v>
      </c>
      <c r="E1030" s="114">
        <f t="shared" si="50"/>
        <v>0</v>
      </c>
      <c r="F1030" s="122">
        <f>SUM(F1031:F1036)</f>
        <v>0</v>
      </c>
    </row>
    <row r="1031" spans="1:6" ht="15" customHeight="1">
      <c r="A1031" s="117" t="s">
        <v>59</v>
      </c>
      <c r="B1031" s="123"/>
      <c r="C1031" s="123"/>
      <c r="D1031" s="113">
        <f t="shared" si="49"/>
        <v>0</v>
      </c>
      <c r="E1031" s="114">
        <f t="shared" si="50"/>
        <v>0</v>
      </c>
      <c r="F1031" s="123"/>
    </row>
    <row r="1032" spans="1:6" ht="15" customHeight="1">
      <c r="A1032" s="117" t="s">
        <v>60</v>
      </c>
      <c r="B1032" s="123"/>
      <c r="C1032" s="123"/>
      <c r="D1032" s="113">
        <f t="shared" si="49"/>
        <v>0</v>
      </c>
      <c r="E1032" s="114">
        <f t="shared" si="50"/>
        <v>0</v>
      </c>
      <c r="F1032" s="123"/>
    </row>
    <row r="1033" spans="1:6" ht="15" customHeight="1">
      <c r="A1033" s="117" t="s">
        <v>61</v>
      </c>
      <c r="B1033" s="123"/>
      <c r="C1033" s="123"/>
      <c r="D1033" s="113">
        <f t="shared" si="49"/>
        <v>0</v>
      </c>
      <c r="E1033" s="114">
        <f t="shared" si="50"/>
        <v>0</v>
      </c>
      <c r="F1033" s="123"/>
    </row>
    <row r="1034" spans="1:6" ht="15" customHeight="1">
      <c r="A1034" s="117" t="s">
        <v>827</v>
      </c>
      <c r="B1034" s="123"/>
      <c r="C1034" s="123"/>
      <c r="D1034" s="113">
        <f t="shared" si="49"/>
        <v>0</v>
      </c>
      <c r="E1034" s="114">
        <f t="shared" si="50"/>
        <v>0</v>
      </c>
      <c r="F1034" s="123"/>
    </row>
    <row r="1035" spans="1:6" ht="15" customHeight="1">
      <c r="A1035" s="117" t="s">
        <v>842</v>
      </c>
      <c r="B1035" s="123"/>
      <c r="C1035" s="123"/>
      <c r="D1035" s="113">
        <f t="shared" si="49"/>
        <v>0</v>
      </c>
      <c r="E1035" s="114">
        <f t="shared" si="50"/>
        <v>0</v>
      </c>
      <c r="F1035" s="123"/>
    </row>
    <row r="1036" spans="1:6" ht="15" customHeight="1">
      <c r="A1036" s="117" t="s">
        <v>843</v>
      </c>
      <c r="B1036" s="123"/>
      <c r="C1036" s="123"/>
      <c r="D1036" s="113">
        <f t="shared" si="49"/>
        <v>0</v>
      </c>
      <c r="E1036" s="114">
        <f t="shared" si="50"/>
        <v>0</v>
      </c>
      <c r="F1036" s="123"/>
    </row>
    <row r="1037" spans="1:6" ht="15" customHeight="1">
      <c r="A1037" s="115" t="s">
        <v>844</v>
      </c>
      <c r="B1037" s="122">
        <f>SUM(B1038:B1041)</f>
        <v>0</v>
      </c>
      <c r="C1037" s="122">
        <f>SUM(C1038:C1041)</f>
        <v>0</v>
      </c>
      <c r="D1037" s="113">
        <f t="shared" si="49"/>
        <v>0</v>
      </c>
      <c r="E1037" s="114">
        <f t="shared" si="50"/>
        <v>0</v>
      </c>
      <c r="F1037" s="122">
        <f>SUM(F1038:F1041)</f>
        <v>0</v>
      </c>
    </row>
    <row r="1038" spans="1:6" ht="15" customHeight="1">
      <c r="A1038" s="117" t="s">
        <v>845</v>
      </c>
      <c r="B1038" s="123"/>
      <c r="C1038" s="123"/>
      <c r="D1038" s="113">
        <f t="shared" si="49"/>
        <v>0</v>
      </c>
      <c r="E1038" s="114">
        <f t="shared" si="50"/>
        <v>0</v>
      </c>
      <c r="F1038" s="123"/>
    </row>
    <row r="1039" spans="1:6" ht="15" customHeight="1">
      <c r="A1039" s="117" t="s">
        <v>846</v>
      </c>
      <c r="B1039" s="123"/>
      <c r="C1039" s="123"/>
      <c r="D1039" s="113">
        <f t="shared" si="49"/>
        <v>0</v>
      </c>
      <c r="E1039" s="114">
        <f t="shared" si="50"/>
        <v>0</v>
      </c>
      <c r="F1039" s="123"/>
    </row>
    <row r="1040" spans="1:6" ht="15" customHeight="1">
      <c r="A1040" s="117" t="s">
        <v>847</v>
      </c>
      <c r="B1040" s="123"/>
      <c r="C1040" s="123"/>
      <c r="D1040" s="113">
        <f t="shared" si="49"/>
        <v>0</v>
      </c>
      <c r="E1040" s="114">
        <f t="shared" si="50"/>
        <v>0</v>
      </c>
      <c r="F1040" s="123"/>
    </row>
    <row r="1041" spans="1:6" ht="15" customHeight="1">
      <c r="A1041" s="117" t="s">
        <v>848</v>
      </c>
      <c r="B1041" s="123"/>
      <c r="C1041" s="123"/>
      <c r="D1041" s="113">
        <f t="shared" si="49"/>
        <v>0</v>
      </c>
      <c r="E1041" s="114">
        <f t="shared" si="50"/>
        <v>0</v>
      </c>
      <c r="F1041" s="123"/>
    </row>
    <row r="1042" spans="1:6" ht="15" customHeight="1">
      <c r="A1042" s="115" t="s">
        <v>849</v>
      </c>
      <c r="B1042" s="122">
        <f>SUM(B1043:B1044)</f>
        <v>0</v>
      </c>
      <c r="C1042" s="122">
        <f>SUM(C1043:C1044)</f>
        <v>0</v>
      </c>
      <c r="D1042" s="113">
        <f t="shared" si="49"/>
        <v>0</v>
      </c>
      <c r="E1042" s="114">
        <f t="shared" si="50"/>
        <v>0</v>
      </c>
      <c r="F1042" s="122">
        <f>SUM(F1043:F1044)</f>
        <v>0</v>
      </c>
    </row>
    <row r="1043" spans="1:6" ht="15" customHeight="1">
      <c r="A1043" s="117" t="s">
        <v>850</v>
      </c>
      <c r="B1043" s="123"/>
      <c r="C1043" s="123"/>
      <c r="D1043" s="113">
        <f t="shared" si="49"/>
        <v>0</v>
      </c>
      <c r="E1043" s="114">
        <f t="shared" si="50"/>
        <v>0</v>
      </c>
      <c r="F1043" s="123"/>
    </row>
    <row r="1044" spans="1:6" ht="15" customHeight="1">
      <c r="A1044" s="117" t="s">
        <v>851</v>
      </c>
      <c r="B1044" s="123"/>
      <c r="C1044" s="123"/>
      <c r="D1044" s="113">
        <f t="shared" si="49"/>
        <v>0</v>
      </c>
      <c r="E1044" s="114">
        <f t="shared" si="50"/>
        <v>0</v>
      </c>
      <c r="F1044" s="123"/>
    </row>
    <row r="1045" spans="1:6" ht="15" customHeight="1">
      <c r="A1045" s="115" t="s">
        <v>852</v>
      </c>
      <c r="B1045" s="122">
        <f>B1046+B1056+B1072+B1077+B1091+B1098+B1105</f>
        <v>0</v>
      </c>
      <c r="C1045" s="122">
        <f>C1046+C1056+C1072+C1077+C1091+C1098+C1105</f>
        <v>0</v>
      </c>
      <c r="D1045" s="113">
        <f t="shared" si="49"/>
        <v>0</v>
      </c>
      <c r="E1045" s="114">
        <f t="shared" si="50"/>
        <v>0</v>
      </c>
      <c r="F1045" s="122">
        <f>F1046+F1056+F1072+F1077+F1091+F1098+F1105</f>
        <v>0</v>
      </c>
    </row>
    <row r="1046" spans="1:6" ht="15" customHeight="1">
      <c r="A1046" s="115" t="s">
        <v>853</v>
      </c>
      <c r="B1046" s="122">
        <f>SUM(B1047:B1055)</f>
        <v>0</v>
      </c>
      <c r="C1046" s="122">
        <f>SUM(C1047:C1055)</f>
        <v>0</v>
      </c>
      <c r="D1046" s="113">
        <f t="shared" si="49"/>
        <v>0</v>
      </c>
      <c r="E1046" s="114">
        <f t="shared" si="50"/>
        <v>0</v>
      </c>
      <c r="F1046" s="122">
        <f>SUM(F1047:F1055)</f>
        <v>0</v>
      </c>
    </row>
    <row r="1047" spans="1:6" ht="15" customHeight="1">
      <c r="A1047" s="117" t="s">
        <v>59</v>
      </c>
      <c r="B1047" s="123"/>
      <c r="C1047" s="123"/>
      <c r="D1047" s="113">
        <f t="shared" si="49"/>
        <v>0</v>
      </c>
      <c r="E1047" s="114">
        <f t="shared" si="50"/>
        <v>0</v>
      </c>
      <c r="F1047" s="123"/>
    </row>
    <row r="1048" spans="1:6" ht="15" customHeight="1">
      <c r="A1048" s="117" t="s">
        <v>60</v>
      </c>
      <c r="B1048" s="123"/>
      <c r="C1048" s="123"/>
      <c r="D1048" s="113">
        <f t="shared" si="49"/>
        <v>0</v>
      </c>
      <c r="E1048" s="114">
        <f t="shared" si="50"/>
        <v>0</v>
      </c>
      <c r="F1048" s="123"/>
    </row>
    <row r="1049" spans="1:6" ht="15" customHeight="1">
      <c r="A1049" s="117" t="s">
        <v>61</v>
      </c>
      <c r="B1049" s="123"/>
      <c r="C1049" s="123"/>
      <c r="D1049" s="113">
        <f t="shared" si="49"/>
        <v>0</v>
      </c>
      <c r="E1049" s="114">
        <f t="shared" si="50"/>
        <v>0</v>
      </c>
      <c r="F1049" s="123"/>
    </row>
    <row r="1050" spans="1:6" ht="15" customHeight="1">
      <c r="A1050" s="117" t="s">
        <v>854</v>
      </c>
      <c r="B1050" s="123"/>
      <c r="C1050" s="123"/>
      <c r="D1050" s="113">
        <f t="shared" si="49"/>
        <v>0</v>
      </c>
      <c r="E1050" s="114">
        <f t="shared" si="50"/>
        <v>0</v>
      </c>
      <c r="F1050" s="123"/>
    </row>
    <row r="1051" spans="1:6" ht="15" customHeight="1">
      <c r="A1051" s="117" t="s">
        <v>855</v>
      </c>
      <c r="B1051" s="123"/>
      <c r="C1051" s="123"/>
      <c r="D1051" s="113">
        <f t="shared" si="49"/>
        <v>0</v>
      </c>
      <c r="E1051" s="114">
        <f t="shared" si="50"/>
        <v>0</v>
      </c>
      <c r="F1051" s="123"/>
    </row>
    <row r="1052" spans="1:6" ht="15" customHeight="1">
      <c r="A1052" s="117" t="s">
        <v>856</v>
      </c>
      <c r="B1052" s="123"/>
      <c r="C1052" s="123"/>
      <c r="D1052" s="113">
        <f t="shared" si="49"/>
        <v>0</v>
      </c>
      <c r="E1052" s="114">
        <f t="shared" si="50"/>
        <v>0</v>
      </c>
      <c r="F1052" s="123"/>
    </row>
    <row r="1053" spans="1:6" ht="15" customHeight="1">
      <c r="A1053" s="117" t="s">
        <v>857</v>
      </c>
      <c r="B1053" s="123"/>
      <c r="C1053" s="123"/>
      <c r="D1053" s="113">
        <f t="shared" si="49"/>
        <v>0</v>
      </c>
      <c r="E1053" s="114">
        <f t="shared" si="50"/>
        <v>0</v>
      </c>
      <c r="F1053" s="123"/>
    </row>
    <row r="1054" spans="1:6" ht="15" customHeight="1">
      <c r="A1054" s="117" t="s">
        <v>858</v>
      </c>
      <c r="B1054" s="123"/>
      <c r="C1054" s="123"/>
      <c r="D1054" s="113">
        <f t="shared" ref="D1054:D1117" si="51">C1054-B1054</f>
        <v>0</v>
      </c>
      <c r="E1054" s="114">
        <f t="shared" si="50"/>
        <v>0</v>
      </c>
      <c r="F1054" s="123"/>
    </row>
    <row r="1055" spans="1:6" ht="15" customHeight="1">
      <c r="A1055" s="117" t="s">
        <v>859</v>
      </c>
      <c r="B1055" s="123"/>
      <c r="C1055" s="123"/>
      <c r="D1055" s="113">
        <f t="shared" si="51"/>
        <v>0</v>
      </c>
      <c r="E1055" s="114">
        <f t="shared" si="50"/>
        <v>0</v>
      </c>
      <c r="F1055" s="123"/>
    </row>
    <row r="1056" spans="1:6" ht="15" customHeight="1">
      <c r="A1056" s="115" t="s">
        <v>860</v>
      </c>
      <c r="B1056" s="122">
        <f>SUM(B1057:B1071)</f>
        <v>0</v>
      </c>
      <c r="C1056" s="122">
        <f>SUM(C1057:C1071)</f>
        <v>0</v>
      </c>
      <c r="D1056" s="113">
        <f t="shared" si="51"/>
        <v>0</v>
      </c>
      <c r="E1056" s="114">
        <f t="shared" si="50"/>
        <v>0</v>
      </c>
      <c r="F1056" s="122">
        <f>SUM(F1057:F1071)</f>
        <v>0</v>
      </c>
    </row>
    <row r="1057" spans="1:6" ht="15" customHeight="1">
      <c r="A1057" s="117" t="s">
        <v>59</v>
      </c>
      <c r="B1057" s="123"/>
      <c r="C1057" s="123"/>
      <c r="D1057" s="113">
        <f t="shared" si="51"/>
        <v>0</v>
      </c>
      <c r="E1057" s="114">
        <f t="shared" si="50"/>
        <v>0</v>
      </c>
      <c r="F1057" s="123"/>
    </row>
    <row r="1058" spans="1:6" ht="15" customHeight="1">
      <c r="A1058" s="117" t="s">
        <v>60</v>
      </c>
      <c r="B1058" s="123"/>
      <c r="C1058" s="123"/>
      <c r="D1058" s="113">
        <f t="shared" si="51"/>
        <v>0</v>
      </c>
      <c r="E1058" s="114">
        <f t="shared" si="50"/>
        <v>0</v>
      </c>
      <c r="F1058" s="123"/>
    </row>
    <row r="1059" spans="1:6" ht="15" customHeight="1">
      <c r="A1059" s="117" t="s">
        <v>61</v>
      </c>
      <c r="B1059" s="123"/>
      <c r="C1059" s="123"/>
      <c r="D1059" s="113">
        <f t="shared" si="51"/>
        <v>0</v>
      </c>
      <c r="E1059" s="114">
        <f t="shared" si="50"/>
        <v>0</v>
      </c>
      <c r="F1059" s="123"/>
    </row>
    <row r="1060" spans="1:6" ht="15" customHeight="1">
      <c r="A1060" s="117" t="s">
        <v>861</v>
      </c>
      <c r="B1060" s="123"/>
      <c r="C1060" s="123"/>
      <c r="D1060" s="113">
        <f t="shared" si="51"/>
        <v>0</v>
      </c>
      <c r="E1060" s="114">
        <f t="shared" si="50"/>
        <v>0</v>
      </c>
      <c r="F1060" s="123"/>
    </row>
    <row r="1061" spans="1:6" ht="15" customHeight="1">
      <c r="A1061" s="117" t="s">
        <v>862</v>
      </c>
      <c r="B1061" s="123"/>
      <c r="C1061" s="123"/>
      <c r="D1061" s="113">
        <f t="shared" si="51"/>
        <v>0</v>
      </c>
      <c r="E1061" s="114">
        <f t="shared" si="50"/>
        <v>0</v>
      </c>
      <c r="F1061" s="123"/>
    </row>
    <row r="1062" spans="1:6" ht="15" customHeight="1">
      <c r="A1062" s="117" t="s">
        <v>863</v>
      </c>
      <c r="B1062" s="123"/>
      <c r="C1062" s="123"/>
      <c r="D1062" s="113">
        <f t="shared" si="51"/>
        <v>0</v>
      </c>
      <c r="E1062" s="114">
        <f t="shared" si="50"/>
        <v>0</v>
      </c>
      <c r="F1062" s="123"/>
    </row>
    <row r="1063" spans="1:6" ht="15" customHeight="1">
      <c r="A1063" s="117" t="s">
        <v>864</v>
      </c>
      <c r="B1063" s="123"/>
      <c r="C1063" s="123"/>
      <c r="D1063" s="113">
        <f t="shared" si="51"/>
        <v>0</v>
      </c>
      <c r="E1063" s="114">
        <f t="shared" si="50"/>
        <v>0</v>
      </c>
      <c r="F1063" s="123"/>
    </row>
    <row r="1064" spans="1:6" ht="15" customHeight="1">
      <c r="A1064" s="117" t="s">
        <v>865</v>
      </c>
      <c r="B1064" s="123"/>
      <c r="C1064" s="123"/>
      <c r="D1064" s="113">
        <f t="shared" si="51"/>
        <v>0</v>
      </c>
      <c r="E1064" s="114">
        <f t="shared" ref="E1064:E1127" si="52">IF(B1064=0,,D1064/B1064*100)</f>
        <v>0</v>
      </c>
      <c r="F1064" s="123"/>
    </row>
    <row r="1065" spans="1:6" ht="15" customHeight="1">
      <c r="A1065" s="117" t="s">
        <v>866</v>
      </c>
      <c r="B1065" s="123"/>
      <c r="C1065" s="123"/>
      <c r="D1065" s="113">
        <f t="shared" si="51"/>
        <v>0</v>
      </c>
      <c r="E1065" s="114">
        <f t="shared" si="52"/>
        <v>0</v>
      </c>
      <c r="F1065" s="123"/>
    </row>
    <row r="1066" spans="1:6" ht="15" customHeight="1">
      <c r="A1066" s="117" t="s">
        <v>867</v>
      </c>
      <c r="B1066" s="123"/>
      <c r="C1066" s="123"/>
      <c r="D1066" s="113">
        <f t="shared" si="51"/>
        <v>0</v>
      </c>
      <c r="E1066" s="114">
        <f t="shared" si="52"/>
        <v>0</v>
      </c>
      <c r="F1066" s="123"/>
    </row>
    <row r="1067" spans="1:6" ht="15" customHeight="1">
      <c r="A1067" s="117" t="s">
        <v>868</v>
      </c>
      <c r="B1067" s="123"/>
      <c r="C1067" s="123"/>
      <c r="D1067" s="113">
        <f t="shared" si="51"/>
        <v>0</v>
      </c>
      <c r="E1067" s="114">
        <f t="shared" si="52"/>
        <v>0</v>
      </c>
      <c r="F1067" s="123"/>
    </row>
    <row r="1068" spans="1:6" ht="15" customHeight="1">
      <c r="A1068" s="117" t="s">
        <v>869</v>
      </c>
      <c r="B1068" s="123"/>
      <c r="C1068" s="123"/>
      <c r="D1068" s="113">
        <f t="shared" si="51"/>
        <v>0</v>
      </c>
      <c r="E1068" s="114">
        <f t="shared" si="52"/>
        <v>0</v>
      </c>
      <c r="F1068" s="123"/>
    </row>
    <row r="1069" spans="1:6" ht="15" customHeight="1">
      <c r="A1069" s="117" t="s">
        <v>870</v>
      </c>
      <c r="B1069" s="123"/>
      <c r="C1069" s="123"/>
      <c r="D1069" s="113">
        <f t="shared" si="51"/>
        <v>0</v>
      </c>
      <c r="E1069" s="114">
        <f t="shared" si="52"/>
        <v>0</v>
      </c>
      <c r="F1069" s="123"/>
    </row>
    <row r="1070" spans="1:6" ht="15" customHeight="1">
      <c r="A1070" s="117" t="s">
        <v>871</v>
      </c>
      <c r="B1070" s="123"/>
      <c r="C1070" s="123"/>
      <c r="D1070" s="113">
        <f t="shared" si="51"/>
        <v>0</v>
      </c>
      <c r="E1070" s="114">
        <f t="shared" si="52"/>
        <v>0</v>
      </c>
      <c r="F1070" s="123"/>
    </row>
    <row r="1071" spans="1:6" ht="15" customHeight="1">
      <c r="A1071" s="117" t="s">
        <v>872</v>
      </c>
      <c r="B1071" s="123"/>
      <c r="C1071" s="123"/>
      <c r="D1071" s="113">
        <f t="shared" si="51"/>
        <v>0</v>
      </c>
      <c r="E1071" s="114">
        <f t="shared" si="52"/>
        <v>0</v>
      </c>
      <c r="F1071" s="123"/>
    </row>
    <row r="1072" spans="1:6" ht="15" customHeight="1">
      <c r="A1072" s="115" t="s">
        <v>873</v>
      </c>
      <c r="B1072" s="122">
        <f>SUM(B1073:B1076)</f>
        <v>0</v>
      </c>
      <c r="C1072" s="122">
        <f>SUM(C1073:C1076)</f>
        <v>0</v>
      </c>
      <c r="D1072" s="113">
        <f t="shared" si="51"/>
        <v>0</v>
      </c>
      <c r="E1072" s="114">
        <f t="shared" si="52"/>
        <v>0</v>
      </c>
      <c r="F1072" s="122">
        <f>SUM(F1073:F1076)</f>
        <v>0</v>
      </c>
    </row>
    <row r="1073" spans="1:6" ht="15" customHeight="1">
      <c r="A1073" s="117" t="s">
        <v>59</v>
      </c>
      <c r="B1073" s="123"/>
      <c r="C1073" s="123"/>
      <c r="D1073" s="113">
        <f t="shared" si="51"/>
        <v>0</v>
      </c>
      <c r="E1073" s="114">
        <f t="shared" si="52"/>
        <v>0</v>
      </c>
      <c r="F1073" s="123"/>
    </row>
    <row r="1074" spans="1:6" ht="15" customHeight="1">
      <c r="A1074" s="117" t="s">
        <v>60</v>
      </c>
      <c r="B1074" s="123"/>
      <c r="C1074" s="123"/>
      <c r="D1074" s="113">
        <f t="shared" si="51"/>
        <v>0</v>
      </c>
      <c r="E1074" s="114">
        <f t="shared" si="52"/>
        <v>0</v>
      </c>
      <c r="F1074" s="123"/>
    </row>
    <row r="1075" spans="1:6" ht="15" customHeight="1">
      <c r="A1075" s="117" t="s">
        <v>61</v>
      </c>
      <c r="B1075" s="123"/>
      <c r="C1075" s="123"/>
      <c r="D1075" s="113">
        <f t="shared" si="51"/>
        <v>0</v>
      </c>
      <c r="E1075" s="114">
        <f t="shared" si="52"/>
        <v>0</v>
      </c>
      <c r="F1075" s="123"/>
    </row>
    <row r="1076" spans="1:6" ht="15" customHeight="1">
      <c r="A1076" s="117" t="s">
        <v>874</v>
      </c>
      <c r="B1076" s="123"/>
      <c r="C1076" s="123"/>
      <c r="D1076" s="113">
        <f t="shared" si="51"/>
        <v>0</v>
      </c>
      <c r="E1076" s="114">
        <f t="shared" si="52"/>
        <v>0</v>
      </c>
      <c r="F1076" s="123"/>
    </row>
    <row r="1077" spans="1:6" ht="15" customHeight="1">
      <c r="A1077" s="115" t="s">
        <v>875</v>
      </c>
      <c r="B1077" s="122">
        <f>SUM(B1078:B1090)</f>
        <v>0</v>
      </c>
      <c r="C1077" s="122">
        <f>SUM(C1078:C1090)</f>
        <v>0</v>
      </c>
      <c r="D1077" s="113">
        <f t="shared" si="51"/>
        <v>0</v>
      </c>
      <c r="E1077" s="114">
        <f t="shared" si="52"/>
        <v>0</v>
      </c>
      <c r="F1077" s="122">
        <f>SUM(F1078:F1090)</f>
        <v>0</v>
      </c>
    </row>
    <row r="1078" spans="1:6" ht="15" customHeight="1">
      <c r="A1078" s="117" t="s">
        <v>59</v>
      </c>
      <c r="B1078" s="123"/>
      <c r="C1078" s="123"/>
      <c r="D1078" s="113">
        <f t="shared" si="51"/>
        <v>0</v>
      </c>
      <c r="E1078" s="114">
        <f t="shared" si="52"/>
        <v>0</v>
      </c>
      <c r="F1078" s="123"/>
    </row>
    <row r="1079" spans="1:6" ht="15" customHeight="1">
      <c r="A1079" s="117" t="s">
        <v>60</v>
      </c>
      <c r="B1079" s="123"/>
      <c r="C1079" s="123"/>
      <c r="D1079" s="113">
        <f t="shared" si="51"/>
        <v>0</v>
      </c>
      <c r="E1079" s="114">
        <f t="shared" si="52"/>
        <v>0</v>
      </c>
      <c r="F1079" s="123"/>
    </row>
    <row r="1080" spans="1:6" ht="15" customHeight="1">
      <c r="A1080" s="117" t="s">
        <v>61</v>
      </c>
      <c r="B1080" s="123"/>
      <c r="C1080" s="123"/>
      <c r="D1080" s="113">
        <f t="shared" si="51"/>
        <v>0</v>
      </c>
      <c r="E1080" s="114">
        <f t="shared" si="52"/>
        <v>0</v>
      </c>
      <c r="F1080" s="123"/>
    </row>
    <row r="1081" spans="1:6" ht="15" customHeight="1">
      <c r="A1081" s="117" t="s">
        <v>876</v>
      </c>
      <c r="B1081" s="123"/>
      <c r="C1081" s="123"/>
      <c r="D1081" s="113">
        <f t="shared" si="51"/>
        <v>0</v>
      </c>
      <c r="E1081" s="114">
        <f t="shared" si="52"/>
        <v>0</v>
      </c>
      <c r="F1081" s="123"/>
    </row>
    <row r="1082" spans="1:6" ht="15" customHeight="1">
      <c r="A1082" s="117" t="s">
        <v>877</v>
      </c>
      <c r="B1082" s="123"/>
      <c r="C1082" s="123"/>
      <c r="D1082" s="113">
        <f t="shared" si="51"/>
        <v>0</v>
      </c>
      <c r="E1082" s="114">
        <f t="shared" si="52"/>
        <v>0</v>
      </c>
      <c r="F1082" s="123"/>
    </row>
    <row r="1083" spans="1:6" ht="15" customHeight="1">
      <c r="A1083" s="117" t="s">
        <v>878</v>
      </c>
      <c r="B1083" s="123"/>
      <c r="C1083" s="123"/>
      <c r="D1083" s="113">
        <f t="shared" si="51"/>
        <v>0</v>
      </c>
      <c r="E1083" s="114">
        <f t="shared" si="52"/>
        <v>0</v>
      </c>
      <c r="F1083" s="123"/>
    </row>
    <row r="1084" spans="1:6" ht="15" customHeight="1">
      <c r="A1084" s="117" t="s">
        <v>879</v>
      </c>
      <c r="B1084" s="123"/>
      <c r="C1084" s="123"/>
      <c r="D1084" s="113">
        <f t="shared" si="51"/>
        <v>0</v>
      </c>
      <c r="E1084" s="114">
        <f t="shared" si="52"/>
        <v>0</v>
      </c>
      <c r="F1084" s="123"/>
    </row>
    <row r="1085" spans="1:6" ht="15" customHeight="1">
      <c r="A1085" s="117" t="s">
        <v>880</v>
      </c>
      <c r="B1085" s="123"/>
      <c r="C1085" s="123"/>
      <c r="D1085" s="113">
        <f t="shared" si="51"/>
        <v>0</v>
      </c>
      <c r="E1085" s="114">
        <f t="shared" si="52"/>
        <v>0</v>
      </c>
      <c r="F1085" s="123"/>
    </row>
    <row r="1086" spans="1:6" ht="15" customHeight="1">
      <c r="A1086" s="117" t="s">
        <v>881</v>
      </c>
      <c r="B1086" s="123"/>
      <c r="C1086" s="123"/>
      <c r="D1086" s="113">
        <f t="shared" si="51"/>
        <v>0</v>
      </c>
      <c r="E1086" s="114">
        <f t="shared" si="52"/>
        <v>0</v>
      </c>
      <c r="F1086" s="123"/>
    </row>
    <row r="1087" spans="1:6" ht="15" customHeight="1">
      <c r="A1087" s="117" t="s">
        <v>882</v>
      </c>
      <c r="B1087" s="123"/>
      <c r="C1087" s="123"/>
      <c r="D1087" s="113">
        <f t="shared" si="51"/>
        <v>0</v>
      </c>
      <c r="E1087" s="114">
        <f t="shared" si="52"/>
        <v>0</v>
      </c>
      <c r="F1087" s="123"/>
    </row>
    <row r="1088" spans="1:6" ht="15" customHeight="1">
      <c r="A1088" s="117" t="s">
        <v>827</v>
      </c>
      <c r="B1088" s="123"/>
      <c r="C1088" s="123"/>
      <c r="D1088" s="113">
        <f t="shared" si="51"/>
        <v>0</v>
      </c>
      <c r="E1088" s="114">
        <f t="shared" si="52"/>
        <v>0</v>
      </c>
      <c r="F1088" s="123"/>
    </row>
    <row r="1089" spans="1:6" ht="15" customHeight="1">
      <c r="A1089" s="117" t="s">
        <v>883</v>
      </c>
      <c r="B1089" s="123"/>
      <c r="C1089" s="123"/>
      <c r="D1089" s="113">
        <f t="shared" si="51"/>
        <v>0</v>
      </c>
      <c r="E1089" s="114">
        <f t="shared" si="52"/>
        <v>0</v>
      </c>
      <c r="F1089" s="123"/>
    </row>
    <row r="1090" spans="1:6" ht="15" customHeight="1">
      <c r="A1090" s="117" t="s">
        <v>884</v>
      </c>
      <c r="B1090" s="123"/>
      <c r="C1090" s="123"/>
      <c r="D1090" s="113">
        <f t="shared" si="51"/>
        <v>0</v>
      </c>
      <c r="E1090" s="114">
        <f t="shared" si="52"/>
        <v>0</v>
      </c>
      <c r="F1090" s="123"/>
    </row>
    <row r="1091" spans="1:6" ht="15" customHeight="1">
      <c r="A1091" s="115" t="s">
        <v>885</v>
      </c>
      <c r="B1091" s="122">
        <f>SUM(B1092:B1097)</f>
        <v>0</v>
      </c>
      <c r="C1091" s="122">
        <f>SUM(C1092:C1097)</f>
        <v>0</v>
      </c>
      <c r="D1091" s="113">
        <f t="shared" si="51"/>
        <v>0</v>
      </c>
      <c r="E1091" s="114">
        <f t="shared" si="52"/>
        <v>0</v>
      </c>
      <c r="F1091" s="122">
        <f>SUM(F1092:F1097)</f>
        <v>0</v>
      </c>
    </row>
    <row r="1092" spans="1:6" ht="15" customHeight="1">
      <c r="A1092" s="117" t="s">
        <v>59</v>
      </c>
      <c r="B1092" s="123"/>
      <c r="C1092" s="123"/>
      <c r="D1092" s="113">
        <f t="shared" si="51"/>
        <v>0</v>
      </c>
      <c r="E1092" s="114">
        <f t="shared" si="52"/>
        <v>0</v>
      </c>
      <c r="F1092" s="123"/>
    </row>
    <row r="1093" spans="1:6" ht="15" customHeight="1">
      <c r="A1093" s="117" t="s">
        <v>60</v>
      </c>
      <c r="B1093" s="123"/>
      <c r="C1093" s="123"/>
      <c r="D1093" s="113">
        <f t="shared" si="51"/>
        <v>0</v>
      </c>
      <c r="E1093" s="114">
        <f t="shared" si="52"/>
        <v>0</v>
      </c>
      <c r="F1093" s="123"/>
    </row>
    <row r="1094" spans="1:6" ht="15" customHeight="1">
      <c r="A1094" s="117" t="s">
        <v>61</v>
      </c>
      <c r="B1094" s="123"/>
      <c r="C1094" s="123"/>
      <c r="D1094" s="113">
        <f t="shared" si="51"/>
        <v>0</v>
      </c>
      <c r="E1094" s="114">
        <f t="shared" si="52"/>
        <v>0</v>
      </c>
      <c r="F1094" s="123"/>
    </row>
    <row r="1095" spans="1:6" ht="15" customHeight="1">
      <c r="A1095" s="117" t="s">
        <v>886</v>
      </c>
      <c r="B1095" s="123"/>
      <c r="C1095" s="123"/>
      <c r="D1095" s="113">
        <f t="shared" si="51"/>
        <v>0</v>
      </c>
      <c r="E1095" s="114">
        <f t="shared" si="52"/>
        <v>0</v>
      </c>
      <c r="F1095" s="123"/>
    </row>
    <row r="1096" spans="1:6" ht="15" customHeight="1">
      <c r="A1096" s="117" t="s">
        <v>887</v>
      </c>
      <c r="B1096" s="123"/>
      <c r="C1096" s="123"/>
      <c r="D1096" s="113">
        <f t="shared" si="51"/>
        <v>0</v>
      </c>
      <c r="E1096" s="114">
        <f t="shared" si="52"/>
        <v>0</v>
      </c>
      <c r="F1096" s="123"/>
    </row>
    <row r="1097" spans="1:6" ht="15" customHeight="1">
      <c r="A1097" s="117" t="s">
        <v>888</v>
      </c>
      <c r="B1097" s="123"/>
      <c r="C1097" s="123"/>
      <c r="D1097" s="113">
        <f t="shared" si="51"/>
        <v>0</v>
      </c>
      <c r="E1097" s="114">
        <f t="shared" si="52"/>
        <v>0</v>
      </c>
      <c r="F1097" s="123"/>
    </row>
    <row r="1098" spans="1:6" ht="15" customHeight="1">
      <c r="A1098" s="115" t="s">
        <v>889</v>
      </c>
      <c r="B1098" s="122">
        <f>SUM(B1099:B1104)</f>
        <v>0</v>
      </c>
      <c r="C1098" s="122">
        <f>SUM(C1099:C1104)</f>
        <v>0</v>
      </c>
      <c r="D1098" s="113">
        <f t="shared" si="51"/>
        <v>0</v>
      </c>
      <c r="E1098" s="114">
        <f t="shared" si="52"/>
        <v>0</v>
      </c>
      <c r="F1098" s="122">
        <f>SUM(F1099:F1104)</f>
        <v>0</v>
      </c>
    </row>
    <row r="1099" spans="1:6" ht="15" customHeight="1">
      <c r="A1099" s="117" t="s">
        <v>59</v>
      </c>
      <c r="B1099" s="123"/>
      <c r="C1099" s="123"/>
      <c r="D1099" s="113">
        <f t="shared" si="51"/>
        <v>0</v>
      </c>
      <c r="E1099" s="114">
        <f t="shared" si="52"/>
        <v>0</v>
      </c>
      <c r="F1099" s="123"/>
    </row>
    <row r="1100" spans="1:6" ht="15" customHeight="1">
      <c r="A1100" s="117" t="s">
        <v>60</v>
      </c>
      <c r="B1100" s="123"/>
      <c r="C1100" s="123"/>
      <c r="D1100" s="113">
        <f t="shared" si="51"/>
        <v>0</v>
      </c>
      <c r="E1100" s="114">
        <f t="shared" si="52"/>
        <v>0</v>
      </c>
      <c r="F1100" s="123"/>
    </row>
    <row r="1101" spans="1:6" ht="15" customHeight="1">
      <c r="A1101" s="117" t="s">
        <v>61</v>
      </c>
      <c r="B1101" s="123"/>
      <c r="C1101" s="123"/>
      <c r="D1101" s="113">
        <f t="shared" si="51"/>
        <v>0</v>
      </c>
      <c r="E1101" s="114">
        <f t="shared" si="52"/>
        <v>0</v>
      </c>
      <c r="F1101" s="123"/>
    </row>
    <row r="1102" spans="1:6" ht="15" customHeight="1">
      <c r="A1102" s="117" t="s">
        <v>890</v>
      </c>
      <c r="B1102" s="123"/>
      <c r="C1102" s="123"/>
      <c r="D1102" s="113">
        <f t="shared" si="51"/>
        <v>0</v>
      </c>
      <c r="E1102" s="114">
        <f t="shared" si="52"/>
        <v>0</v>
      </c>
      <c r="F1102" s="123"/>
    </row>
    <row r="1103" spans="1:6" ht="15" customHeight="1">
      <c r="A1103" s="117" t="s">
        <v>891</v>
      </c>
      <c r="B1103" s="123"/>
      <c r="C1103" s="123"/>
      <c r="D1103" s="113">
        <f t="shared" si="51"/>
        <v>0</v>
      </c>
      <c r="E1103" s="114">
        <f t="shared" si="52"/>
        <v>0</v>
      </c>
      <c r="F1103" s="123"/>
    </row>
    <row r="1104" spans="1:6" ht="15" customHeight="1">
      <c r="A1104" s="117" t="s">
        <v>892</v>
      </c>
      <c r="B1104" s="123"/>
      <c r="C1104" s="123"/>
      <c r="D1104" s="113">
        <f t="shared" si="51"/>
        <v>0</v>
      </c>
      <c r="E1104" s="114">
        <f t="shared" si="52"/>
        <v>0</v>
      </c>
      <c r="F1104" s="123"/>
    </row>
    <row r="1105" spans="1:6" ht="15" customHeight="1">
      <c r="A1105" s="115" t="s">
        <v>893</v>
      </c>
      <c r="B1105" s="122">
        <f>SUM(B1106:B1110)</f>
        <v>0</v>
      </c>
      <c r="C1105" s="122">
        <f>SUM(C1106:C1110)</f>
        <v>0</v>
      </c>
      <c r="D1105" s="113">
        <f t="shared" si="51"/>
        <v>0</v>
      </c>
      <c r="E1105" s="114">
        <f t="shared" si="52"/>
        <v>0</v>
      </c>
      <c r="F1105" s="122">
        <f>SUM(F1106:F1110)</f>
        <v>0</v>
      </c>
    </row>
    <row r="1106" spans="1:6" ht="15" customHeight="1">
      <c r="A1106" s="117" t="s">
        <v>894</v>
      </c>
      <c r="B1106" s="123"/>
      <c r="C1106" s="123"/>
      <c r="D1106" s="113">
        <f t="shared" si="51"/>
        <v>0</v>
      </c>
      <c r="E1106" s="114">
        <f t="shared" si="52"/>
        <v>0</v>
      </c>
      <c r="F1106" s="123"/>
    </row>
    <row r="1107" spans="1:6" ht="15" customHeight="1">
      <c r="A1107" s="117" t="s">
        <v>895</v>
      </c>
      <c r="B1107" s="123"/>
      <c r="C1107" s="123"/>
      <c r="D1107" s="113">
        <f t="shared" si="51"/>
        <v>0</v>
      </c>
      <c r="E1107" s="114">
        <f t="shared" si="52"/>
        <v>0</v>
      </c>
      <c r="F1107" s="123"/>
    </row>
    <row r="1108" spans="1:6" ht="15" customHeight="1">
      <c r="A1108" s="117" t="s">
        <v>896</v>
      </c>
      <c r="B1108" s="123"/>
      <c r="C1108" s="123"/>
      <c r="D1108" s="113">
        <f t="shared" si="51"/>
        <v>0</v>
      </c>
      <c r="E1108" s="114">
        <f t="shared" si="52"/>
        <v>0</v>
      </c>
      <c r="F1108" s="123"/>
    </row>
    <row r="1109" spans="1:6" ht="15" customHeight="1">
      <c r="A1109" s="117" t="s">
        <v>897</v>
      </c>
      <c r="B1109" s="123"/>
      <c r="C1109" s="123"/>
      <c r="D1109" s="113">
        <f t="shared" si="51"/>
        <v>0</v>
      </c>
      <c r="E1109" s="114">
        <f t="shared" si="52"/>
        <v>0</v>
      </c>
      <c r="F1109" s="123"/>
    </row>
    <row r="1110" spans="1:6" ht="15" customHeight="1">
      <c r="A1110" s="117" t="s">
        <v>898</v>
      </c>
      <c r="B1110" s="123"/>
      <c r="C1110" s="123"/>
      <c r="D1110" s="113">
        <f t="shared" si="51"/>
        <v>0</v>
      </c>
      <c r="E1110" s="114">
        <f t="shared" si="52"/>
        <v>0</v>
      </c>
      <c r="F1110" s="123"/>
    </row>
    <row r="1111" spans="1:6" ht="15" customHeight="1">
      <c r="A1111" s="115" t="s">
        <v>899</v>
      </c>
      <c r="B1111" s="122">
        <f>B1112+B1122+B1128</f>
        <v>81</v>
      </c>
      <c r="C1111" s="122">
        <f>C1112+C1122+C1128</f>
        <v>51</v>
      </c>
      <c r="D1111" s="113">
        <f t="shared" si="51"/>
        <v>-30</v>
      </c>
      <c r="E1111" s="114">
        <f t="shared" si="52"/>
        <v>-37.037037037037038</v>
      </c>
      <c r="F1111" s="122">
        <f>F1112+F1122+F1128</f>
        <v>51</v>
      </c>
    </row>
    <row r="1112" spans="1:6" ht="15" customHeight="1">
      <c r="A1112" s="115" t="s">
        <v>900</v>
      </c>
      <c r="B1112" s="122">
        <f>SUM(B1113:B1121)</f>
        <v>81</v>
      </c>
      <c r="C1112" s="122">
        <f>SUM(C1113:C1121)</f>
        <v>51</v>
      </c>
      <c r="D1112" s="113">
        <f t="shared" si="51"/>
        <v>-30</v>
      </c>
      <c r="E1112" s="114">
        <f t="shared" si="52"/>
        <v>-37.037037037037038</v>
      </c>
      <c r="F1112" s="122">
        <f>SUM(F1113:F1121)</f>
        <v>51</v>
      </c>
    </row>
    <row r="1113" spans="1:6" ht="15" customHeight="1">
      <c r="A1113" s="117" t="s">
        <v>59</v>
      </c>
      <c r="B1113" s="123">
        <v>14</v>
      </c>
      <c r="C1113" s="123">
        <v>21</v>
      </c>
      <c r="D1113" s="113">
        <f t="shared" si="51"/>
        <v>7</v>
      </c>
      <c r="E1113" s="114">
        <f t="shared" si="52"/>
        <v>50</v>
      </c>
      <c r="F1113" s="123">
        <v>21</v>
      </c>
    </row>
    <row r="1114" spans="1:6" ht="15" customHeight="1">
      <c r="A1114" s="117" t="s">
        <v>60</v>
      </c>
      <c r="B1114" s="123"/>
      <c r="C1114" s="123">
        <v>30</v>
      </c>
      <c r="D1114" s="113">
        <f t="shared" si="51"/>
        <v>30</v>
      </c>
      <c r="E1114" s="114">
        <f t="shared" si="52"/>
        <v>0</v>
      </c>
      <c r="F1114" s="123">
        <v>30</v>
      </c>
    </row>
    <row r="1115" spans="1:6" ht="15" customHeight="1">
      <c r="A1115" s="117" t="s">
        <v>61</v>
      </c>
      <c r="B1115" s="123"/>
      <c r="C1115" s="123"/>
      <c r="D1115" s="113">
        <f t="shared" si="51"/>
        <v>0</v>
      </c>
      <c r="E1115" s="114">
        <f t="shared" si="52"/>
        <v>0</v>
      </c>
      <c r="F1115" s="123"/>
    </row>
    <row r="1116" spans="1:6" ht="15" customHeight="1">
      <c r="A1116" s="117" t="s">
        <v>901</v>
      </c>
      <c r="B1116" s="123"/>
      <c r="C1116" s="123"/>
      <c r="D1116" s="113">
        <f t="shared" si="51"/>
        <v>0</v>
      </c>
      <c r="E1116" s="114">
        <f t="shared" si="52"/>
        <v>0</v>
      </c>
      <c r="F1116" s="123"/>
    </row>
    <row r="1117" spans="1:6" ht="15" customHeight="1">
      <c r="A1117" s="117" t="s">
        <v>902</v>
      </c>
      <c r="B1117" s="123"/>
      <c r="C1117" s="123"/>
      <c r="D1117" s="113">
        <f t="shared" si="51"/>
        <v>0</v>
      </c>
      <c r="E1117" s="114">
        <f t="shared" si="52"/>
        <v>0</v>
      </c>
      <c r="F1117" s="123"/>
    </row>
    <row r="1118" spans="1:6" ht="15" customHeight="1">
      <c r="A1118" s="117" t="s">
        <v>903</v>
      </c>
      <c r="B1118" s="123"/>
      <c r="C1118" s="123"/>
      <c r="D1118" s="113">
        <f t="shared" ref="D1118:D1181" si="53">C1118-B1118</f>
        <v>0</v>
      </c>
      <c r="E1118" s="114">
        <f t="shared" si="52"/>
        <v>0</v>
      </c>
      <c r="F1118" s="123"/>
    </row>
    <row r="1119" spans="1:6" ht="15" customHeight="1">
      <c r="A1119" s="117" t="s">
        <v>904</v>
      </c>
      <c r="B1119" s="123"/>
      <c r="C1119" s="123"/>
      <c r="D1119" s="113">
        <f t="shared" si="53"/>
        <v>0</v>
      </c>
      <c r="E1119" s="114">
        <f t="shared" si="52"/>
        <v>0</v>
      </c>
      <c r="F1119" s="123"/>
    </row>
    <row r="1120" spans="1:6" ht="15" customHeight="1">
      <c r="A1120" s="117" t="s">
        <v>68</v>
      </c>
      <c r="B1120" s="123">
        <v>67</v>
      </c>
      <c r="C1120" s="123"/>
      <c r="D1120" s="113">
        <f t="shared" si="53"/>
        <v>-67</v>
      </c>
      <c r="E1120" s="114">
        <f t="shared" si="52"/>
        <v>-100</v>
      </c>
      <c r="F1120" s="123"/>
    </row>
    <row r="1121" spans="1:6" ht="15" customHeight="1">
      <c r="A1121" s="117" t="s">
        <v>905</v>
      </c>
      <c r="B1121" s="123"/>
      <c r="C1121" s="123"/>
      <c r="D1121" s="113">
        <f t="shared" si="53"/>
        <v>0</v>
      </c>
      <c r="E1121" s="114">
        <f t="shared" si="52"/>
        <v>0</v>
      </c>
      <c r="F1121" s="123"/>
    </row>
    <row r="1122" spans="1:6" ht="15" customHeight="1">
      <c r="A1122" s="115" t="s">
        <v>906</v>
      </c>
      <c r="B1122" s="122">
        <f>SUM(B1123:B1127)</f>
        <v>0</v>
      </c>
      <c r="C1122" s="122">
        <f>SUM(C1123:C1127)</f>
        <v>0</v>
      </c>
      <c r="D1122" s="113">
        <f t="shared" si="53"/>
        <v>0</v>
      </c>
      <c r="E1122" s="114">
        <f t="shared" si="52"/>
        <v>0</v>
      </c>
      <c r="F1122" s="122">
        <f>SUM(F1123:F1127)</f>
        <v>0</v>
      </c>
    </row>
    <row r="1123" spans="1:6" ht="15" customHeight="1">
      <c r="A1123" s="117" t="s">
        <v>59</v>
      </c>
      <c r="B1123" s="123"/>
      <c r="C1123" s="123"/>
      <c r="D1123" s="113">
        <f t="shared" si="53"/>
        <v>0</v>
      </c>
      <c r="E1123" s="114">
        <f t="shared" si="52"/>
        <v>0</v>
      </c>
      <c r="F1123" s="123"/>
    </row>
    <row r="1124" spans="1:6" ht="15" customHeight="1">
      <c r="A1124" s="117" t="s">
        <v>60</v>
      </c>
      <c r="B1124" s="123"/>
      <c r="C1124" s="123"/>
      <c r="D1124" s="113">
        <f t="shared" si="53"/>
        <v>0</v>
      </c>
      <c r="E1124" s="114">
        <f t="shared" si="52"/>
        <v>0</v>
      </c>
      <c r="F1124" s="123"/>
    </row>
    <row r="1125" spans="1:6" ht="15" customHeight="1">
      <c r="A1125" s="117" t="s">
        <v>61</v>
      </c>
      <c r="B1125" s="123"/>
      <c r="C1125" s="123"/>
      <c r="D1125" s="113">
        <f t="shared" si="53"/>
        <v>0</v>
      </c>
      <c r="E1125" s="114">
        <f t="shared" si="52"/>
        <v>0</v>
      </c>
      <c r="F1125" s="123"/>
    </row>
    <row r="1126" spans="1:6" ht="15" customHeight="1">
      <c r="A1126" s="117" t="s">
        <v>907</v>
      </c>
      <c r="B1126" s="123"/>
      <c r="C1126" s="123"/>
      <c r="D1126" s="113">
        <f t="shared" si="53"/>
        <v>0</v>
      </c>
      <c r="E1126" s="114">
        <f t="shared" si="52"/>
        <v>0</v>
      </c>
      <c r="F1126" s="123"/>
    </row>
    <row r="1127" spans="1:6" ht="15" customHeight="1">
      <c r="A1127" s="117" t="s">
        <v>908</v>
      </c>
      <c r="B1127" s="123"/>
      <c r="C1127" s="123"/>
      <c r="D1127" s="113">
        <f t="shared" si="53"/>
        <v>0</v>
      </c>
      <c r="E1127" s="114">
        <f t="shared" si="52"/>
        <v>0</v>
      </c>
      <c r="F1127" s="123"/>
    </row>
    <row r="1128" spans="1:6" ht="15" customHeight="1">
      <c r="A1128" s="115" t="s">
        <v>909</v>
      </c>
      <c r="B1128" s="122">
        <f>SUM(B1129:B1130)</f>
        <v>0</v>
      </c>
      <c r="C1128" s="122">
        <f>SUM(C1129:C1130)</f>
        <v>0</v>
      </c>
      <c r="D1128" s="113">
        <f t="shared" si="53"/>
        <v>0</v>
      </c>
      <c r="E1128" s="114">
        <f t="shared" ref="E1128:E1191" si="54">IF(B1128=0,,D1128/B1128*100)</f>
        <v>0</v>
      </c>
      <c r="F1128" s="122">
        <f>SUM(F1129:F1130)</f>
        <v>0</v>
      </c>
    </row>
    <row r="1129" spans="1:6" ht="15" customHeight="1">
      <c r="A1129" s="117" t="s">
        <v>910</v>
      </c>
      <c r="B1129" s="123"/>
      <c r="C1129" s="123"/>
      <c r="D1129" s="113">
        <f t="shared" si="53"/>
        <v>0</v>
      </c>
      <c r="E1129" s="114">
        <f t="shared" si="54"/>
        <v>0</v>
      </c>
      <c r="F1129" s="123"/>
    </row>
    <row r="1130" spans="1:6" ht="15" customHeight="1">
      <c r="A1130" s="117" t="s">
        <v>911</v>
      </c>
      <c r="B1130" s="123"/>
      <c r="C1130" s="123"/>
      <c r="D1130" s="113">
        <f t="shared" si="53"/>
        <v>0</v>
      </c>
      <c r="E1130" s="114">
        <f t="shared" si="54"/>
        <v>0</v>
      </c>
      <c r="F1130" s="123"/>
    </row>
    <row r="1131" spans="1:6" ht="15" customHeight="1">
      <c r="A1131" s="115" t="s">
        <v>912</v>
      </c>
      <c r="B1131" s="122">
        <f>B1132+B1139+B1149+B1155+B1158</f>
        <v>0</v>
      </c>
      <c r="C1131" s="122">
        <f>C1132+C1139+C1149+C1155+C1158</f>
        <v>0</v>
      </c>
      <c r="D1131" s="113">
        <f t="shared" si="53"/>
        <v>0</v>
      </c>
      <c r="E1131" s="114">
        <f t="shared" si="54"/>
        <v>0</v>
      </c>
      <c r="F1131" s="122">
        <f>F1132+F1139+F1149+F1155+F1158</f>
        <v>0</v>
      </c>
    </row>
    <row r="1132" spans="1:6" ht="15" customHeight="1">
      <c r="A1132" s="115" t="s">
        <v>913</v>
      </c>
      <c r="B1132" s="122">
        <f>SUM(B1133:B1138)</f>
        <v>0</v>
      </c>
      <c r="C1132" s="122">
        <f>SUM(C1133:C1138)</f>
        <v>0</v>
      </c>
      <c r="D1132" s="113">
        <f t="shared" si="53"/>
        <v>0</v>
      </c>
      <c r="E1132" s="114">
        <f t="shared" si="54"/>
        <v>0</v>
      </c>
      <c r="F1132" s="122">
        <f>SUM(F1133:F1138)</f>
        <v>0</v>
      </c>
    </row>
    <row r="1133" spans="1:6" ht="15" customHeight="1">
      <c r="A1133" s="117" t="s">
        <v>59</v>
      </c>
      <c r="B1133" s="123"/>
      <c r="C1133" s="123"/>
      <c r="D1133" s="113">
        <f t="shared" si="53"/>
        <v>0</v>
      </c>
      <c r="E1133" s="114">
        <f t="shared" si="54"/>
        <v>0</v>
      </c>
      <c r="F1133" s="123"/>
    </row>
    <row r="1134" spans="1:6" ht="15" customHeight="1">
      <c r="A1134" s="117" t="s">
        <v>60</v>
      </c>
      <c r="B1134" s="123"/>
      <c r="C1134" s="123"/>
      <c r="D1134" s="113">
        <f t="shared" si="53"/>
        <v>0</v>
      </c>
      <c r="E1134" s="114">
        <f t="shared" si="54"/>
        <v>0</v>
      </c>
      <c r="F1134" s="123"/>
    </row>
    <row r="1135" spans="1:6" ht="15" customHeight="1">
      <c r="A1135" s="117" t="s">
        <v>61</v>
      </c>
      <c r="B1135" s="123"/>
      <c r="C1135" s="123"/>
      <c r="D1135" s="113">
        <f t="shared" si="53"/>
        <v>0</v>
      </c>
      <c r="E1135" s="114">
        <f t="shared" si="54"/>
        <v>0</v>
      </c>
      <c r="F1135" s="123"/>
    </row>
    <row r="1136" spans="1:6" ht="15" customHeight="1">
      <c r="A1136" s="117" t="s">
        <v>914</v>
      </c>
      <c r="B1136" s="123"/>
      <c r="C1136" s="123"/>
      <c r="D1136" s="113">
        <f t="shared" si="53"/>
        <v>0</v>
      </c>
      <c r="E1136" s="114">
        <f t="shared" si="54"/>
        <v>0</v>
      </c>
      <c r="F1136" s="123"/>
    </row>
    <row r="1137" spans="1:6" ht="15" customHeight="1">
      <c r="A1137" s="117" t="s">
        <v>68</v>
      </c>
      <c r="B1137" s="123"/>
      <c r="C1137" s="123"/>
      <c r="D1137" s="113">
        <f t="shared" si="53"/>
        <v>0</v>
      </c>
      <c r="E1137" s="114">
        <f t="shared" si="54"/>
        <v>0</v>
      </c>
      <c r="F1137" s="123"/>
    </row>
    <row r="1138" spans="1:6" ht="15" customHeight="1">
      <c r="A1138" s="117" t="s">
        <v>915</v>
      </c>
      <c r="B1138" s="123"/>
      <c r="C1138" s="123"/>
      <c r="D1138" s="113">
        <f t="shared" si="53"/>
        <v>0</v>
      </c>
      <c r="E1138" s="114">
        <f t="shared" si="54"/>
        <v>0</v>
      </c>
      <c r="F1138" s="123"/>
    </row>
    <row r="1139" spans="1:6" ht="15" customHeight="1">
      <c r="A1139" s="115" t="s">
        <v>916</v>
      </c>
      <c r="B1139" s="122">
        <f>SUM(B1140:B1148)</f>
        <v>0</v>
      </c>
      <c r="C1139" s="122">
        <f>SUM(C1140:C1148)</f>
        <v>0</v>
      </c>
      <c r="D1139" s="113">
        <f t="shared" si="53"/>
        <v>0</v>
      </c>
      <c r="E1139" s="114">
        <f t="shared" si="54"/>
        <v>0</v>
      </c>
      <c r="F1139" s="122">
        <f>SUM(F1140:F1148)</f>
        <v>0</v>
      </c>
    </row>
    <row r="1140" spans="1:6" ht="15" customHeight="1">
      <c r="A1140" s="117" t="s">
        <v>917</v>
      </c>
      <c r="B1140" s="123"/>
      <c r="C1140" s="123"/>
      <c r="D1140" s="113">
        <f t="shared" si="53"/>
        <v>0</v>
      </c>
      <c r="E1140" s="114">
        <f t="shared" si="54"/>
        <v>0</v>
      </c>
      <c r="F1140" s="123"/>
    </row>
    <row r="1141" spans="1:6" ht="15" customHeight="1">
      <c r="A1141" s="117" t="s">
        <v>918</v>
      </c>
      <c r="B1141" s="123"/>
      <c r="C1141" s="123"/>
      <c r="D1141" s="113">
        <f t="shared" si="53"/>
        <v>0</v>
      </c>
      <c r="E1141" s="114">
        <f t="shared" si="54"/>
        <v>0</v>
      </c>
      <c r="F1141" s="123"/>
    </row>
    <row r="1142" spans="1:6" ht="15" customHeight="1">
      <c r="A1142" s="117" t="s">
        <v>919</v>
      </c>
      <c r="B1142" s="123"/>
      <c r="C1142" s="123"/>
      <c r="D1142" s="113">
        <f t="shared" si="53"/>
        <v>0</v>
      </c>
      <c r="E1142" s="114">
        <f t="shared" si="54"/>
        <v>0</v>
      </c>
      <c r="F1142" s="123"/>
    </row>
    <row r="1143" spans="1:6" ht="15" customHeight="1">
      <c r="A1143" s="117" t="s">
        <v>920</v>
      </c>
      <c r="B1143" s="123"/>
      <c r="C1143" s="123"/>
      <c r="D1143" s="113">
        <f t="shared" si="53"/>
        <v>0</v>
      </c>
      <c r="E1143" s="114">
        <f t="shared" si="54"/>
        <v>0</v>
      </c>
      <c r="F1143" s="123"/>
    </row>
    <row r="1144" spans="1:6" ht="15" customHeight="1">
      <c r="A1144" s="117" t="s">
        <v>921</v>
      </c>
      <c r="B1144" s="123"/>
      <c r="C1144" s="123"/>
      <c r="D1144" s="113">
        <f t="shared" si="53"/>
        <v>0</v>
      </c>
      <c r="E1144" s="114">
        <f t="shared" si="54"/>
        <v>0</v>
      </c>
      <c r="F1144" s="123"/>
    </row>
    <row r="1145" spans="1:6" ht="15" customHeight="1">
      <c r="A1145" s="117" t="s">
        <v>922</v>
      </c>
      <c r="B1145" s="123"/>
      <c r="C1145" s="123"/>
      <c r="D1145" s="113">
        <f t="shared" si="53"/>
        <v>0</v>
      </c>
      <c r="E1145" s="114">
        <f t="shared" si="54"/>
        <v>0</v>
      </c>
      <c r="F1145" s="123"/>
    </row>
    <row r="1146" spans="1:6" ht="15" customHeight="1">
      <c r="A1146" s="117" t="s">
        <v>923</v>
      </c>
      <c r="B1146" s="123"/>
      <c r="C1146" s="123"/>
      <c r="D1146" s="113">
        <f t="shared" si="53"/>
        <v>0</v>
      </c>
      <c r="E1146" s="114">
        <f t="shared" si="54"/>
        <v>0</v>
      </c>
      <c r="F1146" s="123"/>
    </row>
    <row r="1147" spans="1:6" ht="15" customHeight="1">
      <c r="A1147" s="117" t="s">
        <v>924</v>
      </c>
      <c r="B1147" s="123"/>
      <c r="C1147" s="123"/>
      <c r="D1147" s="113">
        <f t="shared" si="53"/>
        <v>0</v>
      </c>
      <c r="E1147" s="114">
        <f t="shared" si="54"/>
        <v>0</v>
      </c>
      <c r="F1147" s="123"/>
    </row>
    <row r="1148" spans="1:6" ht="15" customHeight="1">
      <c r="A1148" s="117" t="s">
        <v>925</v>
      </c>
      <c r="B1148" s="123"/>
      <c r="C1148" s="123"/>
      <c r="D1148" s="113">
        <f t="shared" si="53"/>
        <v>0</v>
      </c>
      <c r="E1148" s="114">
        <f t="shared" si="54"/>
        <v>0</v>
      </c>
      <c r="F1148" s="123"/>
    </row>
    <row r="1149" spans="1:6" ht="15" customHeight="1">
      <c r="A1149" s="115" t="s">
        <v>926</v>
      </c>
      <c r="B1149" s="122">
        <f>SUM(B1150:B1154)</f>
        <v>0</v>
      </c>
      <c r="C1149" s="122">
        <f>SUM(C1150:C1154)</f>
        <v>0</v>
      </c>
      <c r="D1149" s="113">
        <f t="shared" si="53"/>
        <v>0</v>
      </c>
      <c r="E1149" s="114">
        <f t="shared" si="54"/>
        <v>0</v>
      </c>
      <c r="F1149" s="122">
        <f>SUM(F1150:F1154)</f>
        <v>0</v>
      </c>
    </row>
    <row r="1150" spans="1:6" ht="15" customHeight="1">
      <c r="A1150" s="117" t="s">
        <v>927</v>
      </c>
      <c r="B1150" s="123"/>
      <c r="C1150" s="123"/>
      <c r="D1150" s="113">
        <f t="shared" si="53"/>
        <v>0</v>
      </c>
      <c r="E1150" s="114">
        <f t="shared" si="54"/>
        <v>0</v>
      </c>
      <c r="F1150" s="123"/>
    </row>
    <row r="1151" spans="1:6" ht="15" customHeight="1">
      <c r="A1151" s="117" t="s">
        <v>928</v>
      </c>
      <c r="B1151" s="123"/>
      <c r="C1151" s="123"/>
      <c r="D1151" s="113">
        <f t="shared" si="53"/>
        <v>0</v>
      </c>
      <c r="E1151" s="114">
        <f t="shared" si="54"/>
        <v>0</v>
      </c>
      <c r="F1151" s="123"/>
    </row>
    <row r="1152" spans="1:6" ht="15" customHeight="1">
      <c r="A1152" s="117" t="s">
        <v>929</v>
      </c>
      <c r="B1152" s="123"/>
      <c r="C1152" s="123"/>
      <c r="D1152" s="113">
        <f t="shared" si="53"/>
        <v>0</v>
      </c>
      <c r="E1152" s="114">
        <f t="shared" si="54"/>
        <v>0</v>
      </c>
      <c r="F1152" s="123"/>
    </row>
    <row r="1153" spans="1:6" ht="15" customHeight="1">
      <c r="A1153" s="117" t="s">
        <v>930</v>
      </c>
      <c r="B1153" s="123"/>
      <c r="C1153" s="123"/>
      <c r="D1153" s="113">
        <f t="shared" si="53"/>
        <v>0</v>
      </c>
      <c r="E1153" s="114">
        <f t="shared" si="54"/>
        <v>0</v>
      </c>
      <c r="F1153" s="123"/>
    </row>
    <row r="1154" spans="1:6" ht="15" customHeight="1">
      <c r="A1154" s="117" t="s">
        <v>931</v>
      </c>
      <c r="B1154" s="123"/>
      <c r="C1154" s="123"/>
      <c r="D1154" s="113">
        <f t="shared" si="53"/>
        <v>0</v>
      </c>
      <c r="E1154" s="114">
        <f t="shared" si="54"/>
        <v>0</v>
      </c>
      <c r="F1154" s="123"/>
    </row>
    <row r="1155" spans="1:6" ht="15" customHeight="1">
      <c r="A1155" s="115" t="s">
        <v>932</v>
      </c>
      <c r="B1155" s="122">
        <f>SUM(B1156:B1157)</f>
        <v>0</v>
      </c>
      <c r="C1155" s="122">
        <f>SUM(C1156:C1157)</f>
        <v>0</v>
      </c>
      <c r="D1155" s="113">
        <f t="shared" si="53"/>
        <v>0</v>
      </c>
      <c r="E1155" s="114">
        <f t="shared" si="54"/>
        <v>0</v>
      </c>
      <c r="F1155" s="122">
        <f>SUM(F1156:F1157)</f>
        <v>0</v>
      </c>
    </row>
    <row r="1156" spans="1:6" ht="15" customHeight="1">
      <c r="A1156" s="117" t="s">
        <v>933</v>
      </c>
      <c r="B1156" s="123"/>
      <c r="C1156" s="123"/>
      <c r="D1156" s="113">
        <f t="shared" si="53"/>
        <v>0</v>
      </c>
      <c r="E1156" s="114">
        <f t="shared" si="54"/>
        <v>0</v>
      </c>
      <c r="F1156" s="123"/>
    </row>
    <row r="1157" spans="1:6" ht="15" customHeight="1">
      <c r="A1157" s="117" t="s">
        <v>934</v>
      </c>
      <c r="B1157" s="123"/>
      <c r="C1157" s="123"/>
      <c r="D1157" s="113">
        <f t="shared" si="53"/>
        <v>0</v>
      </c>
      <c r="E1157" s="114">
        <f t="shared" si="54"/>
        <v>0</v>
      </c>
      <c r="F1157" s="123"/>
    </row>
    <row r="1158" spans="1:6" ht="15" customHeight="1">
      <c r="A1158" s="115" t="s">
        <v>935</v>
      </c>
      <c r="B1158" s="122">
        <f>B1159</f>
        <v>0</v>
      </c>
      <c r="C1158" s="122">
        <f>C1159</f>
        <v>0</v>
      </c>
      <c r="D1158" s="113">
        <f t="shared" si="53"/>
        <v>0</v>
      </c>
      <c r="E1158" s="114">
        <f t="shared" si="54"/>
        <v>0</v>
      </c>
      <c r="F1158" s="122">
        <f>F1159</f>
        <v>0</v>
      </c>
    </row>
    <row r="1159" spans="1:6" ht="15" customHeight="1">
      <c r="A1159" s="117" t="s">
        <v>936</v>
      </c>
      <c r="B1159" s="123"/>
      <c r="C1159" s="123"/>
      <c r="D1159" s="113">
        <f t="shared" si="53"/>
        <v>0</v>
      </c>
      <c r="E1159" s="114">
        <f t="shared" si="54"/>
        <v>0</v>
      </c>
      <c r="F1159" s="123"/>
    </row>
    <row r="1160" spans="1:6" ht="15" customHeight="1">
      <c r="A1160" s="115" t="s">
        <v>937</v>
      </c>
      <c r="B1160" s="122">
        <f>SUM(B1161:B1169)</f>
        <v>0</v>
      </c>
      <c r="C1160" s="122">
        <f>SUM(C1161:C1169)</f>
        <v>0</v>
      </c>
      <c r="D1160" s="113">
        <f t="shared" si="53"/>
        <v>0</v>
      </c>
      <c r="E1160" s="114">
        <f t="shared" si="54"/>
        <v>0</v>
      </c>
      <c r="F1160" s="122">
        <f>SUM(F1161:F1169)</f>
        <v>0</v>
      </c>
    </row>
    <row r="1161" spans="1:6" ht="15" customHeight="1">
      <c r="A1161" s="115" t="s">
        <v>938</v>
      </c>
      <c r="B1161" s="123"/>
      <c r="C1161" s="123"/>
      <c r="D1161" s="113">
        <f t="shared" si="53"/>
        <v>0</v>
      </c>
      <c r="E1161" s="114">
        <f t="shared" si="54"/>
        <v>0</v>
      </c>
      <c r="F1161" s="123"/>
    </row>
    <row r="1162" spans="1:6" ht="15" customHeight="1">
      <c r="A1162" s="115" t="s">
        <v>939</v>
      </c>
      <c r="B1162" s="123"/>
      <c r="C1162" s="123"/>
      <c r="D1162" s="113">
        <f t="shared" si="53"/>
        <v>0</v>
      </c>
      <c r="E1162" s="114">
        <f t="shared" si="54"/>
        <v>0</v>
      </c>
      <c r="F1162" s="123"/>
    </row>
    <row r="1163" spans="1:6" ht="15" customHeight="1">
      <c r="A1163" s="115" t="s">
        <v>940</v>
      </c>
      <c r="B1163" s="123"/>
      <c r="C1163" s="123"/>
      <c r="D1163" s="113">
        <f t="shared" si="53"/>
        <v>0</v>
      </c>
      <c r="E1163" s="114">
        <f t="shared" si="54"/>
        <v>0</v>
      </c>
      <c r="F1163" s="123"/>
    </row>
    <row r="1164" spans="1:6" ht="15" customHeight="1">
      <c r="A1164" s="115" t="s">
        <v>941</v>
      </c>
      <c r="B1164" s="123"/>
      <c r="C1164" s="123"/>
      <c r="D1164" s="113">
        <f t="shared" si="53"/>
        <v>0</v>
      </c>
      <c r="E1164" s="114">
        <f t="shared" si="54"/>
        <v>0</v>
      </c>
      <c r="F1164" s="123"/>
    </row>
    <row r="1165" spans="1:6" ht="15" customHeight="1">
      <c r="A1165" s="115" t="s">
        <v>942</v>
      </c>
      <c r="B1165" s="123"/>
      <c r="C1165" s="123"/>
      <c r="D1165" s="113">
        <f t="shared" si="53"/>
        <v>0</v>
      </c>
      <c r="E1165" s="114">
        <f t="shared" si="54"/>
        <v>0</v>
      </c>
      <c r="F1165" s="123"/>
    </row>
    <row r="1166" spans="1:6" ht="15" customHeight="1">
      <c r="A1166" s="115" t="s">
        <v>695</v>
      </c>
      <c r="B1166" s="123"/>
      <c r="C1166" s="123"/>
      <c r="D1166" s="113">
        <f t="shared" si="53"/>
        <v>0</v>
      </c>
      <c r="E1166" s="114">
        <f t="shared" si="54"/>
        <v>0</v>
      </c>
      <c r="F1166" s="123"/>
    </row>
    <row r="1167" spans="1:6" ht="15" customHeight="1">
      <c r="A1167" s="115" t="s">
        <v>943</v>
      </c>
      <c r="B1167" s="123"/>
      <c r="C1167" s="123"/>
      <c r="D1167" s="113">
        <f t="shared" si="53"/>
        <v>0</v>
      </c>
      <c r="E1167" s="114">
        <f t="shared" si="54"/>
        <v>0</v>
      </c>
      <c r="F1167" s="123"/>
    </row>
    <row r="1168" spans="1:6" ht="15" customHeight="1">
      <c r="A1168" s="115" t="s">
        <v>944</v>
      </c>
      <c r="B1168" s="123"/>
      <c r="C1168" s="123"/>
      <c r="D1168" s="113">
        <f t="shared" si="53"/>
        <v>0</v>
      </c>
      <c r="E1168" s="114">
        <f t="shared" si="54"/>
        <v>0</v>
      </c>
      <c r="F1168" s="123"/>
    </row>
    <row r="1169" spans="1:6" ht="15" customHeight="1">
      <c r="A1169" s="115" t="s">
        <v>945</v>
      </c>
      <c r="B1169" s="123"/>
      <c r="C1169" s="123"/>
      <c r="D1169" s="113">
        <f t="shared" si="53"/>
        <v>0</v>
      </c>
      <c r="E1169" s="114">
        <f t="shared" si="54"/>
        <v>0</v>
      </c>
      <c r="F1169" s="123"/>
    </row>
    <row r="1170" spans="1:6" ht="15" customHeight="1">
      <c r="A1170" s="115" t="s">
        <v>946</v>
      </c>
      <c r="B1170" s="122">
        <f>B1171+B1190+B1209+B1218+B1233</f>
        <v>0</v>
      </c>
      <c r="C1170" s="122">
        <f>C1171+C1190+C1209+C1218+C1233</f>
        <v>0</v>
      </c>
      <c r="D1170" s="113">
        <f t="shared" si="53"/>
        <v>0</v>
      </c>
      <c r="E1170" s="114">
        <f t="shared" si="54"/>
        <v>0</v>
      </c>
      <c r="F1170" s="122">
        <f>F1171+F1190+F1209+F1218+F1233</f>
        <v>0</v>
      </c>
    </row>
    <row r="1171" spans="1:6" ht="15" customHeight="1">
      <c r="A1171" s="115" t="s">
        <v>947</v>
      </c>
      <c r="B1171" s="122">
        <f>SUM(B1172:B1189)</f>
        <v>0</v>
      </c>
      <c r="C1171" s="122">
        <f>SUM(C1172:C1189)</f>
        <v>0</v>
      </c>
      <c r="D1171" s="113">
        <f t="shared" si="53"/>
        <v>0</v>
      </c>
      <c r="E1171" s="114">
        <f t="shared" si="54"/>
        <v>0</v>
      </c>
      <c r="F1171" s="122">
        <f>SUM(F1172:F1189)</f>
        <v>0</v>
      </c>
    </row>
    <row r="1172" spans="1:6" ht="15" customHeight="1">
      <c r="A1172" s="117" t="s">
        <v>59</v>
      </c>
      <c r="B1172" s="123"/>
      <c r="C1172" s="123"/>
      <c r="D1172" s="113">
        <f t="shared" si="53"/>
        <v>0</v>
      </c>
      <c r="E1172" s="114">
        <f t="shared" si="54"/>
        <v>0</v>
      </c>
      <c r="F1172" s="123"/>
    </row>
    <row r="1173" spans="1:6" ht="15" customHeight="1">
      <c r="A1173" s="117" t="s">
        <v>60</v>
      </c>
      <c r="B1173" s="123"/>
      <c r="C1173" s="123"/>
      <c r="D1173" s="113">
        <f t="shared" si="53"/>
        <v>0</v>
      </c>
      <c r="E1173" s="114">
        <f t="shared" si="54"/>
        <v>0</v>
      </c>
      <c r="F1173" s="123"/>
    </row>
    <row r="1174" spans="1:6" ht="15" customHeight="1">
      <c r="A1174" s="117" t="s">
        <v>61</v>
      </c>
      <c r="B1174" s="123"/>
      <c r="C1174" s="123"/>
      <c r="D1174" s="113">
        <f t="shared" si="53"/>
        <v>0</v>
      </c>
      <c r="E1174" s="114">
        <f t="shared" si="54"/>
        <v>0</v>
      </c>
      <c r="F1174" s="123"/>
    </row>
    <row r="1175" spans="1:6" ht="15" customHeight="1">
      <c r="A1175" s="117" t="s">
        <v>948</v>
      </c>
      <c r="B1175" s="123"/>
      <c r="C1175" s="123"/>
      <c r="D1175" s="113">
        <f t="shared" si="53"/>
        <v>0</v>
      </c>
      <c r="E1175" s="114">
        <f t="shared" si="54"/>
        <v>0</v>
      </c>
      <c r="F1175" s="123"/>
    </row>
    <row r="1176" spans="1:6" ht="15" customHeight="1">
      <c r="A1176" s="117" t="s">
        <v>949</v>
      </c>
      <c r="B1176" s="123"/>
      <c r="C1176" s="123"/>
      <c r="D1176" s="113">
        <f t="shared" si="53"/>
        <v>0</v>
      </c>
      <c r="E1176" s="114">
        <f t="shared" si="54"/>
        <v>0</v>
      </c>
      <c r="F1176" s="123"/>
    </row>
    <row r="1177" spans="1:6" ht="15" customHeight="1">
      <c r="A1177" s="117" t="s">
        <v>950</v>
      </c>
      <c r="B1177" s="123"/>
      <c r="C1177" s="123"/>
      <c r="D1177" s="113">
        <f t="shared" si="53"/>
        <v>0</v>
      </c>
      <c r="E1177" s="114">
        <f t="shared" si="54"/>
        <v>0</v>
      </c>
      <c r="F1177" s="123"/>
    </row>
    <row r="1178" spans="1:6" ht="15" customHeight="1">
      <c r="A1178" s="117" t="s">
        <v>951</v>
      </c>
      <c r="B1178" s="123"/>
      <c r="C1178" s="123"/>
      <c r="D1178" s="113">
        <f t="shared" si="53"/>
        <v>0</v>
      </c>
      <c r="E1178" s="114">
        <f t="shared" si="54"/>
        <v>0</v>
      </c>
      <c r="F1178" s="123"/>
    </row>
    <row r="1179" spans="1:6" ht="15" customHeight="1">
      <c r="A1179" s="117" t="s">
        <v>952</v>
      </c>
      <c r="B1179" s="123"/>
      <c r="C1179" s="123"/>
      <c r="D1179" s="113">
        <f t="shared" si="53"/>
        <v>0</v>
      </c>
      <c r="E1179" s="114">
        <f t="shared" si="54"/>
        <v>0</v>
      </c>
      <c r="F1179" s="123"/>
    </row>
    <row r="1180" spans="1:6" ht="15" customHeight="1">
      <c r="A1180" s="117" t="s">
        <v>953</v>
      </c>
      <c r="B1180" s="123"/>
      <c r="C1180" s="123"/>
      <c r="D1180" s="113">
        <f t="shared" si="53"/>
        <v>0</v>
      </c>
      <c r="E1180" s="114">
        <f t="shared" si="54"/>
        <v>0</v>
      </c>
      <c r="F1180" s="123"/>
    </row>
    <row r="1181" spans="1:6" ht="15" customHeight="1">
      <c r="A1181" s="117" t="s">
        <v>954</v>
      </c>
      <c r="B1181" s="123"/>
      <c r="C1181" s="123"/>
      <c r="D1181" s="113">
        <f t="shared" si="53"/>
        <v>0</v>
      </c>
      <c r="E1181" s="114">
        <f t="shared" si="54"/>
        <v>0</v>
      </c>
      <c r="F1181" s="123"/>
    </row>
    <row r="1182" spans="1:6" ht="15" customHeight="1">
      <c r="A1182" s="117" t="s">
        <v>955</v>
      </c>
      <c r="B1182" s="123"/>
      <c r="C1182" s="123"/>
      <c r="D1182" s="113">
        <f t="shared" ref="D1182:D1245" si="55">C1182-B1182</f>
        <v>0</v>
      </c>
      <c r="E1182" s="114">
        <f t="shared" si="54"/>
        <v>0</v>
      </c>
      <c r="F1182" s="123"/>
    </row>
    <row r="1183" spans="1:6" ht="15" customHeight="1">
      <c r="A1183" s="117" t="s">
        <v>956</v>
      </c>
      <c r="B1183" s="123"/>
      <c r="C1183" s="123"/>
      <c r="D1183" s="113">
        <f t="shared" si="55"/>
        <v>0</v>
      </c>
      <c r="E1183" s="114">
        <f t="shared" si="54"/>
        <v>0</v>
      </c>
      <c r="F1183" s="123"/>
    </row>
    <row r="1184" spans="1:6" ht="15" customHeight="1">
      <c r="A1184" s="117" t="s">
        <v>957</v>
      </c>
      <c r="B1184" s="123"/>
      <c r="C1184" s="123"/>
      <c r="D1184" s="113">
        <f t="shared" si="55"/>
        <v>0</v>
      </c>
      <c r="E1184" s="114">
        <f t="shared" si="54"/>
        <v>0</v>
      </c>
      <c r="F1184" s="123"/>
    </row>
    <row r="1185" spans="1:6" ht="15" customHeight="1">
      <c r="A1185" s="117" t="s">
        <v>958</v>
      </c>
      <c r="B1185" s="123"/>
      <c r="C1185" s="123"/>
      <c r="D1185" s="113">
        <f t="shared" si="55"/>
        <v>0</v>
      </c>
      <c r="E1185" s="114">
        <f t="shared" si="54"/>
        <v>0</v>
      </c>
      <c r="F1185" s="123"/>
    </row>
    <row r="1186" spans="1:6" ht="15" customHeight="1">
      <c r="A1186" s="117" t="s">
        <v>959</v>
      </c>
      <c r="B1186" s="123"/>
      <c r="C1186" s="123"/>
      <c r="D1186" s="113">
        <f t="shared" si="55"/>
        <v>0</v>
      </c>
      <c r="E1186" s="114">
        <f t="shared" si="54"/>
        <v>0</v>
      </c>
      <c r="F1186" s="123"/>
    </row>
    <row r="1187" spans="1:6" ht="15" customHeight="1">
      <c r="A1187" s="117" t="s">
        <v>960</v>
      </c>
      <c r="B1187" s="123"/>
      <c r="C1187" s="123"/>
      <c r="D1187" s="113">
        <f t="shared" si="55"/>
        <v>0</v>
      </c>
      <c r="E1187" s="114">
        <f t="shared" si="54"/>
        <v>0</v>
      </c>
      <c r="F1187" s="123"/>
    </row>
    <row r="1188" spans="1:6" ht="15" customHeight="1">
      <c r="A1188" s="117" t="s">
        <v>68</v>
      </c>
      <c r="B1188" s="123"/>
      <c r="C1188" s="123"/>
      <c r="D1188" s="113">
        <f t="shared" si="55"/>
        <v>0</v>
      </c>
      <c r="E1188" s="114">
        <f t="shared" si="54"/>
        <v>0</v>
      </c>
      <c r="F1188" s="123"/>
    </row>
    <row r="1189" spans="1:6" ht="15" customHeight="1">
      <c r="A1189" s="117" t="s">
        <v>961</v>
      </c>
      <c r="B1189" s="123"/>
      <c r="C1189" s="123"/>
      <c r="D1189" s="113">
        <f t="shared" si="55"/>
        <v>0</v>
      </c>
      <c r="E1189" s="114">
        <f t="shared" si="54"/>
        <v>0</v>
      </c>
      <c r="F1189" s="123"/>
    </row>
    <row r="1190" spans="1:6" ht="15" customHeight="1">
      <c r="A1190" s="115" t="s">
        <v>962</v>
      </c>
      <c r="B1190" s="122">
        <f>SUM(B1191:B1208)</f>
        <v>0</v>
      </c>
      <c r="C1190" s="122">
        <f>SUM(C1191:C1208)</f>
        <v>0</v>
      </c>
      <c r="D1190" s="113">
        <f t="shared" si="55"/>
        <v>0</v>
      </c>
      <c r="E1190" s="114">
        <f t="shared" si="54"/>
        <v>0</v>
      </c>
      <c r="F1190" s="122">
        <f>SUM(F1191:F1208)</f>
        <v>0</v>
      </c>
    </row>
    <row r="1191" spans="1:6" ht="15" customHeight="1">
      <c r="A1191" s="117" t="s">
        <v>59</v>
      </c>
      <c r="B1191" s="123"/>
      <c r="C1191" s="123"/>
      <c r="D1191" s="113">
        <f t="shared" si="55"/>
        <v>0</v>
      </c>
      <c r="E1191" s="114">
        <f t="shared" si="54"/>
        <v>0</v>
      </c>
      <c r="F1191" s="123"/>
    </row>
    <row r="1192" spans="1:6" ht="15" customHeight="1">
      <c r="A1192" s="117" t="s">
        <v>60</v>
      </c>
      <c r="B1192" s="123"/>
      <c r="C1192" s="123"/>
      <c r="D1192" s="113">
        <f t="shared" si="55"/>
        <v>0</v>
      </c>
      <c r="E1192" s="114">
        <f t="shared" ref="E1192:E1255" si="56">IF(B1192=0,,D1192/B1192*100)</f>
        <v>0</v>
      </c>
      <c r="F1192" s="123"/>
    </row>
    <row r="1193" spans="1:6" ht="15" customHeight="1">
      <c r="A1193" s="117" t="s">
        <v>61</v>
      </c>
      <c r="B1193" s="123"/>
      <c r="C1193" s="123"/>
      <c r="D1193" s="113">
        <f t="shared" si="55"/>
        <v>0</v>
      </c>
      <c r="E1193" s="114">
        <f t="shared" si="56"/>
        <v>0</v>
      </c>
      <c r="F1193" s="123"/>
    </row>
    <row r="1194" spans="1:6" ht="15" customHeight="1">
      <c r="A1194" s="117" t="s">
        <v>963</v>
      </c>
      <c r="B1194" s="123"/>
      <c r="C1194" s="123"/>
      <c r="D1194" s="113">
        <f t="shared" si="55"/>
        <v>0</v>
      </c>
      <c r="E1194" s="114">
        <f t="shared" si="56"/>
        <v>0</v>
      </c>
      <c r="F1194" s="123"/>
    </row>
    <row r="1195" spans="1:6" ht="15" customHeight="1">
      <c r="A1195" s="117" t="s">
        <v>964</v>
      </c>
      <c r="B1195" s="123"/>
      <c r="C1195" s="123"/>
      <c r="D1195" s="113">
        <f t="shared" si="55"/>
        <v>0</v>
      </c>
      <c r="E1195" s="114">
        <f t="shared" si="56"/>
        <v>0</v>
      </c>
      <c r="F1195" s="123"/>
    </row>
    <row r="1196" spans="1:6" ht="15" customHeight="1">
      <c r="A1196" s="117" t="s">
        <v>965</v>
      </c>
      <c r="B1196" s="123"/>
      <c r="C1196" s="123"/>
      <c r="D1196" s="113">
        <f t="shared" si="55"/>
        <v>0</v>
      </c>
      <c r="E1196" s="114">
        <f t="shared" si="56"/>
        <v>0</v>
      </c>
      <c r="F1196" s="123"/>
    </row>
    <row r="1197" spans="1:6" ht="15" customHeight="1">
      <c r="A1197" s="117" t="s">
        <v>966</v>
      </c>
      <c r="B1197" s="123"/>
      <c r="C1197" s="123"/>
      <c r="D1197" s="113">
        <f t="shared" si="55"/>
        <v>0</v>
      </c>
      <c r="E1197" s="114">
        <f t="shared" si="56"/>
        <v>0</v>
      </c>
      <c r="F1197" s="123"/>
    </row>
    <row r="1198" spans="1:6" ht="15" customHeight="1">
      <c r="A1198" s="117" t="s">
        <v>967</v>
      </c>
      <c r="B1198" s="123"/>
      <c r="C1198" s="123"/>
      <c r="D1198" s="113">
        <f t="shared" si="55"/>
        <v>0</v>
      </c>
      <c r="E1198" s="114">
        <f t="shared" si="56"/>
        <v>0</v>
      </c>
      <c r="F1198" s="123"/>
    </row>
    <row r="1199" spans="1:6" ht="15" customHeight="1">
      <c r="A1199" s="117" t="s">
        <v>968</v>
      </c>
      <c r="B1199" s="123"/>
      <c r="C1199" s="123"/>
      <c r="D1199" s="113">
        <f t="shared" si="55"/>
        <v>0</v>
      </c>
      <c r="E1199" s="114">
        <f t="shared" si="56"/>
        <v>0</v>
      </c>
      <c r="F1199" s="123"/>
    </row>
    <row r="1200" spans="1:6" ht="15" customHeight="1">
      <c r="A1200" s="117" t="s">
        <v>969</v>
      </c>
      <c r="B1200" s="123"/>
      <c r="C1200" s="123"/>
      <c r="D1200" s="113">
        <f t="shared" si="55"/>
        <v>0</v>
      </c>
      <c r="E1200" s="114">
        <f t="shared" si="56"/>
        <v>0</v>
      </c>
      <c r="F1200" s="123"/>
    </row>
    <row r="1201" spans="1:6" ht="15" customHeight="1">
      <c r="A1201" s="117" t="s">
        <v>970</v>
      </c>
      <c r="B1201" s="123"/>
      <c r="C1201" s="123"/>
      <c r="D1201" s="113">
        <f t="shared" si="55"/>
        <v>0</v>
      </c>
      <c r="E1201" s="114">
        <f t="shared" si="56"/>
        <v>0</v>
      </c>
      <c r="F1201" s="123"/>
    </row>
    <row r="1202" spans="1:6" ht="15" customHeight="1">
      <c r="A1202" s="117" t="s">
        <v>971</v>
      </c>
      <c r="B1202" s="123"/>
      <c r="C1202" s="123"/>
      <c r="D1202" s="113">
        <f t="shared" si="55"/>
        <v>0</v>
      </c>
      <c r="E1202" s="114">
        <f t="shared" si="56"/>
        <v>0</v>
      </c>
      <c r="F1202" s="123"/>
    </row>
    <row r="1203" spans="1:6" ht="15" customHeight="1">
      <c r="A1203" s="117" t="s">
        <v>972</v>
      </c>
      <c r="B1203" s="123"/>
      <c r="C1203" s="123"/>
      <c r="D1203" s="113">
        <f t="shared" si="55"/>
        <v>0</v>
      </c>
      <c r="E1203" s="114">
        <f t="shared" si="56"/>
        <v>0</v>
      </c>
      <c r="F1203" s="123"/>
    </row>
    <row r="1204" spans="1:6" ht="15" customHeight="1">
      <c r="A1204" s="117" t="s">
        <v>973</v>
      </c>
      <c r="B1204" s="123"/>
      <c r="C1204" s="123"/>
      <c r="D1204" s="113">
        <f t="shared" si="55"/>
        <v>0</v>
      </c>
      <c r="E1204" s="114">
        <f t="shared" si="56"/>
        <v>0</v>
      </c>
      <c r="F1204" s="123"/>
    </row>
    <row r="1205" spans="1:6" ht="15" customHeight="1">
      <c r="A1205" s="117" t="s">
        <v>974</v>
      </c>
      <c r="B1205" s="123"/>
      <c r="C1205" s="123"/>
      <c r="D1205" s="113">
        <f t="shared" si="55"/>
        <v>0</v>
      </c>
      <c r="E1205" s="114">
        <f t="shared" si="56"/>
        <v>0</v>
      </c>
      <c r="F1205" s="123"/>
    </row>
    <row r="1206" spans="1:6" ht="15" customHeight="1">
      <c r="A1206" s="117" t="s">
        <v>975</v>
      </c>
      <c r="B1206" s="123"/>
      <c r="C1206" s="123"/>
      <c r="D1206" s="113">
        <f t="shared" si="55"/>
        <v>0</v>
      </c>
      <c r="E1206" s="114">
        <f t="shared" si="56"/>
        <v>0</v>
      </c>
      <c r="F1206" s="123"/>
    </row>
    <row r="1207" spans="1:6" ht="15" customHeight="1">
      <c r="A1207" s="117" t="s">
        <v>68</v>
      </c>
      <c r="B1207" s="123"/>
      <c r="C1207" s="123"/>
      <c r="D1207" s="113">
        <f t="shared" si="55"/>
        <v>0</v>
      </c>
      <c r="E1207" s="114">
        <f t="shared" si="56"/>
        <v>0</v>
      </c>
      <c r="F1207" s="123"/>
    </row>
    <row r="1208" spans="1:6" ht="15" customHeight="1">
      <c r="A1208" s="117" t="s">
        <v>976</v>
      </c>
      <c r="B1208" s="123"/>
      <c r="C1208" s="123"/>
      <c r="D1208" s="113">
        <f t="shared" si="55"/>
        <v>0</v>
      </c>
      <c r="E1208" s="114">
        <f t="shared" si="56"/>
        <v>0</v>
      </c>
      <c r="F1208" s="123"/>
    </row>
    <row r="1209" spans="1:6" ht="15" customHeight="1">
      <c r="A1209" s="115" t="s">
        <v>977</v>
      </c>
      <c r="B1209" s="122">
        <f>SUM(B1210:B1217)</f>
        <v>0</v>
      </c>
      <c r="C1209" s="122">
        <f>SUM(C1210:C1217)</f>
        <v>0</v>
      </c>
      <c r="D1209" s="113">
        <f t="shared" si="55"/>
        <v>0</v>
      </c>
      <c r="E1209" s="114">
        <f t="shared" si="56"/>
        <v>0</v>
      </c>
      <c r="F1209" s="122">
        <f>SUM(F1210:F1217)</f>
        <v>0</v>
      </c>
    </row>
    <row r="1210" spans="1:6" ht="15" customHeight="1">
      <c r="A1210" s="117" t="s">
        <v>59</v>
      </c>
      <c r="B1210" s="123"/>
      <c r="C1210" s="123"/>
      <c r="D1210" s="113">
        <f t="shared" si="55"/>
        <v>0</v>
      </c>
      <c r="E1210" s="114">
        <f t="shared" si="56"/>
        <v>0</v>
      </c>
      <c r="F1210" s="123"/>
    </row>
    <row r="1211" spans="1:6" ht="15" customHeight="1">
      <c r="A1211" s="117" t="s">
        <v>60</v>
      </c>
      <c r="B1211" s="123"/>
      <c r="C1211" s="123"/>
      <c r="D1211" s="113">
        <f t="shared" si="55"/>
        <v>0</v>
      </c>
      <c r="E1211" s="114">
        <f t="shared" si="56"/>
        <v>0</v>
      </c>
      <c r="F1211" s="123"/>
    </row>
    <row r="1212" spans="1:6" ht="15" customHeight="1">
      <c r="A1212" s="117" t="s">
        <v>61</v>
      </c>
      <c r="B1212" s="123"/>
      <c r="C1212" s="123"/>
      <c r="D1212" s="113">
        <f t="shared" si="55"/>
        <v>0</v>
      </c>
      <c r="E1212" s="114">
        <f t="shared" si="56"/>
        <v>0</v>
      </c>
      <c r="F1212" s="123"/>
    </row>
    <row r="1213" spans="1:6" ht="15" customHeight="1">
      <c r="A1213" s="117" t="s">
        <v>978</v>
      </c>
      <c r="B1213" s="123"/>
      <c r="C1213" s="123"/>
      <c r="D1213" s="113">
        <f t="shared" si="55"/>
        <v>0</v>
      </c>
      <c r="E1213" s="114">
        <f t="shared" si="56"/>
        <v>0</v>
      </c>
      <c r="F1213" s="123"/>
    </row>
    <row r="1214" spans="1:6" ht="15" customHeight="1">
      <c r="A1214" s="117" t="s">
        <v>979</v>
      </c>
      <c r="B1214" s="123"/>
      <c r="C1214" s="123"/>
      <c r="D1214" s="113">
        <f t="shared" si="55"/>
        <v>0</v>
      </c>
      <c r="E1214" s="114">
        <f t="shared" si="56"/>
        <v>0</v>
      </c>
      <c r="F1214" s="123"/>
    </row>
    <row r="1215" spans="1:6" ht="15" customHeight="1">
      <c r="A1215" s="117" t="s">
        <v>980</v>
      </c>
      <c r="B1215" s="123"/>
      <c r="C1215" s="123"/>
      <c r="D1215" s="113">
        <f t="shared" si="55"/>
        <v>0</v>
      </c>
      <c r="E1215" s="114">
        <f t="shared" si="56"/>
        <v>0</v>
      </c>
      <c r="F1215" s="123"/>
    </row>
    <row r="1216" spans="1:6" ht="15" customHeight="1">
      <c r="A1216" s="117" t="s">
        <v>68</v>
      </c>
      <c r="B1216" s="123"/>
      <c r="C1216" s="123"/>
      <c r="D1216" s="113">
        <f t="shared" si="55"/>
        <v>0</v>
      </c>
      <c r="E1216" s="114">
        <f t="shared" si="56"/>
        <v>0</v>
      </c>
      <c r="F1216" s="123"/>
    </row>
    <row r="1217" spans="1:6" ht="15" customHeight="1">
      <c r="A1217" s="117" t="s">
        <v>981</v>
      </c>
      <c r="B1217" s="123"/>
      <c r="C1217" s="123"/>
      <c r="D1217" s="113">
        <f t="shared" si="55"/>
        <v>0</v>
      </c>
      <c r="E1217" s="114">
        <f t="shared" si="56"/>
        <v>0</v>
      </c>
      <c r="F1217" s="123"/>
    </row>
    <row r="1218" spans="1:6" ht="15" customHeight="1">
      <c r="A1218" s="115" t="s">
        <v>982</v>
      </c>
      <c r="B1218" s="122">
        <f>SUM(B1219:B1232)</f>
        <v>0</v>
      </c>
      <c r="C1218" s="122">
        <f>SUM(C1219:C1232)</f>
        <v>0</v>
      </c>
      <c r="D1218" s="113">
        <f t="shared" si="55"/>
        <v>0</v>
      </c>
      <c r="E1218" s="114">
        <f t="shared" si="56"/>
        <v>0</v>
      </c>
      <c r="F1218" s="122">
        <f>SUM(F1219:F1232)</f>
        <v>0</v>
      </c>
    </row>
    <row r="1219" spans="1:6" ht="15" customHeight="1">
      <c r="A1219" s="117" t="s">
        <v>59</v>
      </c>
      <c r="B1219" s="123"/>
      <c r="C1219" s="123"/>
      <c r="D1219" s="113">
        <f t="shared" si="55"/>
        <v>0</v>
      </c>
      <c r="E1219" s="114">
        <f t="shared" si="56"/>
        <v>0</v>
      </c>
      <c r="F1219" s="123"/>
    </row>
    <row r="1220" spans="1:6" ht="15" customHeight="1">
      <c r="A1220" s="117" t="s">
        <v>60</v>
      </c>
      <c r="B1220" s="123"/>
      <c r="C1220" s="123"/>
      <c r="D1220" s="113">
        <f t="shared" si="55"/>
        <v>0</v>
      </c>
      <c r="E1220" s="114">
        <f t="shared" si="56"/>
        <v>0</v>
      </c>
      <c r="F1220" s="123"/>
    </row>
    <row r="1221" spans="1:6" ht="15" customHeight="1">
      <c r="A1221" s="117" t="s">
        <v>61</v>
      </c>
      <c r="B1221" s="123"/>
      <c r="C1221" s="123"/>
      <c r="D1221" s="113">
        <f t="shared" si="55"/>
        <v>0</v>
      </c>
      <c r="E1221" s="114">
        <f t="shared" si="56"/>
        <v>0</v>
      </c>
      <c r="F1221" s="123"/>
    </row>
    <row r="1222" spans="1:6" ht="15" customHeight="1">
      <c r="A1222" s="117" t="s">
        <v>983</v>
      </c>
      <c r="B1222" s="123"/>
      <c r="C1222" s="123"/>
      <c r="D1222" s="113">
        <f t="shared" si="55"/>
        <v>0</v>
      </c>
      <c r="E1222" s="114">
        <f t="shared" si="56"/>
        <v>0</v>
      </c>
      <c r="F1222" s="123"/>
    </row>
    <row r="1223" spans="1:6" ht="15" customHeight="1">
      <c r="A1223" s="117" t="s">
        <v>984</v>
      </c>
      <c r="B1223" s="123"/>
      <c r="C1223" s="123"/>
      <c r="D1223" s="113">
        <f t="shared" si="55"/>
        <v>0</v>
      </c>
      <c r="E1223" s="114">
        <f t="shared" si="56"/>
        <v>0</v>
      </c>
      <c r="F1223" s="123"/>
    </row>
    <row r="1224" spans="1:6" ht="15" customHeight="1">
      <c r="A1224" s="117" t="s">
        <v>985</v>
      </c>
      <c r="B1224" s="123"/>
      <c r="C1224" s="123"/>
      <c r="D1224" s="113">
        <f t="shared" si="55"/>
        <v>0</v>
      </c>
      <c r="E1224" s="114">
        <f t="shared" si="56"/>
        <v>0</v>
      </c>
      <c r="F1224" s="123"/>
    </row>
    <row r="1225" spans="1:6" ht="15" customHeight="1">
      <c r="A1225" s="117" t="s">
        <v>986</v>
      </c>
      <c r="B1225" s="123"/>
      <c r="C1225" s="123"/>
      <c r="D1225" s="113">
        <f t="shared" si="55"/>
        <v>0</v>
      </c>
      <c r="E1225" s="114">
        <f t="shared" si="56"/>
        <v>0</v>
      </c>
      <c r="F1225" s="123"/>
    </row>
    <row r="1226" spans="1:6" ht="15" customHeight="1">
      <c r="A1226" s="117" t="s">
        <v>987</v>
      </c>
      <c r="B1226" s="123"/>
      <c r="C1226" s="123"/>
      <c r="D1226" s="113">
        <f t="shared" si="55"/>
        <v>0</v>
      </c>
      <c r="E1226" s="114">
        <f t="shared" si="56"/>
        <v>0</v>
      </c>
      <c r="F1226" s="123"/>
    </row>
    <row r="1227" spans="1:6" ht="15" customHeight="1">
      <c r="A1227" s="117" t="s">
        <v>988</v>
      </c>
      <c r="B1227" s="123"/>
      <c r="C1227" s="123"/>
      <c r="D1227" s="113">
        <f t="shared" si="55"/>
        <v>0</v>
      </c>
      <c r="E1227" s="114">
        <f t="shared" si="56"/>
        <v>0</v>
      </c>
      <c r="F1227" s="123"/>
    </row>
    <row r="1228" spans="1:6" ht="15" customHeight="1">
      <c r="A1228" s="117" t="s">
        <v>989</v>
      </c>
      <c r="B1228" s="123"/>
      <c r="C1228" s="123"/>
      <c r="D1228" s="113">
        <f t="shared" si="55"/>
        <v>0</v>
      </c>
      <c r="E1228" s="114">
        <f t="shared" si="56"/>
        <v>0</v>
      </c>
      <c r="F1228" s="123"/>
    </row>
    <row r="1229" spans="1:6" ht="15" customHeight="1">
      <c r="A1229" s="117" t="s">
        <v>990</v>
      </c>
      <c r="B1229" s="123"/>
      <c r="C1229" s="123"/>
      <c r="D1229" s="113">
        <f t="shared" si="55"/>
        <v>0</v>
      </c>
      <c r="E1229" s="114">
        <f t="shared" si="56"/>
        <v>0</v>
      </c>
      <c r="F1229" s="123"/>
    </row>
    <row r="1230" spans="1:6" ht="15" customHeight="1">
      <c r="A1230" s="117" t="s">
        <v>991</v>
      </c>
      <c r="B1230" s="123"/>
      <c r="C1230" s="123"/>
      <c r="D1230" s="113">
        <f t="shared" si="55"/>
        <v>0</v>
      </c>
      <c r="E1230" s="114">
        <f t="shared" si="56"/>
        <v>0</v>
      </c>
      <c r="F1230" s="123"/>
    </row>
    <row r="1231" spans="1:6" ht="15" customHeight="1">
      <c r="A1231" s="117" t="s">
        <v>992</v>
      </c>
      <c r="B1231" s="123"/>
      <c r="C1231" s="123"/>
      <c r="D1231" s="113">
        <f t="shared" si="55"/>
        <v>0</v>
      </c>
      <c r="E1231" s="114">
        <f t="shared" si="56"/>
        <v>0</v>
      </c>
      <c r="F1231" s="123"/>
    </row>
    <row r="1232" spans="1:6" ht="15" customHeight="1">
      <c r="A1232" s="117" t="s">
        <v>993</v>
      </c>
      <c r="B1232" s="123"/>
      <c r="C1232" s="123"/>
      <c r="D1232" s="113">
        <f t="shared" si="55"/>
        <v>0</v>
      </c>
      <c r="E1232" s="114">
        <f t="shared" si="56"/>
        <v>0</v>
      </c>
      <c r="F1232" s="123"/>
    </row>
    <row r="1233" spans="1:6" ht="15" customHeight="1">
      <c r="A1233" s="115" t="s">
        <v>994</v>
      </c>
      <c r="B1233" s="122">
        <f>B1234</f>
        <v>0</v>
      </c>
      <c r="C1233" s="122">
        <f>C1234</f>
        <v>0</v>
      </c>
      <c r="D1233" s="113">
        <f t="shared" si="55"/>
        <v>0</v>
      </c>
      <c r="E1233" s="114">
        <f t="shared" si="56"/>
        <v>0</v>
      </c>
      <c r="F1233" s="122">
        <f>F1234</f>
        <v>0</v>
      </c>
    </row>
    <row r="1234" spans="1:6" ht="15" customHeight="1">
      <c r="A1234" s="117" t="s">
        <v>995</v>
      </c>
      <c r="B1234" s="123"/>
      <c r="C1234" s="123"/>
      <c r="D1234" s="113">
        <f t="shared" si="55"/>
        <v>0</v>
      </c>
      <c r="E1234" s="114">
        <f t="shared" si="56"/>
        <v>0</v>
      </c>
      <c r="F1234" s="123"/>
    </row>
    <row r="1235" spans="1:6" ht="15" customHeight="1">
      <c r="A1235" s="115" t="s">
        <v>996</v>
      </c>
      <c r="B1235" s="122">
        <f>B1236+B1245+B1249</f>
        <v>896</v>
      </c>
      <c r="C1235" s="122">
        <f>C1236+C1245+C1249</f>
        <v>1009</v>
      </c>
      <c r="D1235" s="113">
        <f t="shared" si="55"/>
        <v>113</v>
      </c>
      <c r="E1235" s="114">
        <f t="shared" si="56"/>
        <v>12.611607142857142</v>
      </c>
      <c r="F1235" s="122">
        <f>F1236+F1245+F1249</f>
        <v>1009</v>
      </c>
    </row>
    <row r="1236" spans="1:6" ht="15" customHeight="1">
      <c r="A1236" s="115" t="s">
        <v>997</v>
      </c>
      <c r="B1236" s="122">
        <f>SUM(B1237:B1244)</f>
        <v>0</v>
      </c>
      <c r="C1236" s="122">
        <f>SUM(C1237:C1244)</f>
        <v>15</v>
      </c>
      <c r="D1236" s="113">
        <f t="shared" si="55"/>
        <v>15</v>
      </c>
      <c r="E1236" s="114">
        <f t="shared" si="56"/>
        <v>0</v>
      </c>
      <c r="F1236" s="122">
        <f>SUM(F1237:F1244)</f>
        <v>15</v>
      </c>
    </row>
    <row r="1237" spans="1:6" ht="15" customHeight="1">
      <c r="A1237" s="117" t="s">
        <v>998</v>
      </c>
      <c r="B1237" s="123"/>
      <c r="C1237" s="123"/>
      <c r="D1237" s="113">
        <f t="shared" si="55"/>
        <v>0</v>
      </c>
      <c r="E1237" s="114">
        <f t="shared" si="56"/>
        <v>0</v>
      </c>
      <c r="F1237" s="123"/>
    </row>
    <row r="1238" spans="1:6" ht="15" customHeight="1">
      <c r="A1238" s="117" t="s">
        <v>999</v>
      </c>
      <c r="B1238" s="123"/>
      <c r="C1238" s="123"/>
      <c r="D1238" s="113">
        <f t="shared" si="55"/>
        <v>0</v>
      </c>
      <c r="E1238" s="114">
        <f t="shared" si="56"/>
        <v>0</v>
      </c>
      <c r="F1238" s="123"/>
    </row>
    <row r="1239" spans="1:6" ht="15" customHeight="1">
      <c r="A1239" s="117" t="s">
        <v>1000</v>
      </c>
      <c r="B1239" s="123"/>
      <c r="C1239" s="123">
        <v>15</v>
      </c>
      <c r="D1239" s="113">
        <f t="shared" si="55"/>
        <v>15</v>
      </c>
      <c r="E1239" s="114">
        <f t="shared" si="56"/>
        <v>0</v>
      </c>
      <c r="F1239" s="123">
        <v>15</v>
      </c>
    </row>
    <row r="1240" spans="1:6" ht="15" customHeight="1">
      <c r="A1240" s="117" t="s">
        <v>1001</v>
      </c>
      <c r="B1240" s="123"/>
      <c r="C1240" s="123"/>
      <c r="D1240" s="113">
        <f t="shared" si="55"/>
        <v>0</v>
      </c>
      <c r="E1240" s="114">
        <f t="shared" si="56"/>
        <v>0</v>
      </c>
      <c r="F1240" s="123"/>
    </row>
    <row r="1241" spans="1:6" ht="15" customHeight="1">
      <c r="A1241" s="117" t="s">
        <v>1002</v>
      </c>
      <c r="B1241" s="123"/>
      <c r="C1241" s="123"/>
      <c r="D1241" s="113">
        <f t="shared" si="55"/>
        <v>0</v>
      </c>
      <c r="E1241" s="114">
        <f t="shared" si="56"/>
        <v>0</v>
      </c>
      <c r="F1241" s="123"/>
    </row>
    <row r="1242" spans="1:6" ht="15" customHeight="1">
      <c r="A1242" s="117" t="s">
        <v>1003</v>
      </c>
      <c r="B1242" s="123"/>
      <c r="C1242" s="123"/>
      <c r="D1242" s="113">
        <f t="shared" si="55"/>
        <v>0</v>
      </c>
      <c r="E1242" s="114">
        <f t="shared" si="56"/>
        <v>0</v>
      </c>
      <c r="F1242" s="123"/>
    </row>
    <row r="1243" spans="1:6" ht="15" customHeight="1">
      <c r="A1243" s="117" t="s">
        <v>1004</v>
      </c>
      <c r="B1243" s="123"/>
      <c r="C1243" s="123"/>
      <c r="D1243" s="113">
        <f t="shared" si="55"/>
        <v>0</v>
      </c>
      <c r="E1243" s="114">
        <f t="shared" si="56"/>
        <v>0</v>
      </c>
      <c r="F1243" s="123"/>
    </row>
    <row r="1244" spans="1:6" ht="15" customHeight="1">
      <c r="A1244" s="117" t="s">
        <v>1005</v>
      </c>
      <c r="B1244" s="123"/>
      <c r="C1244" s="123"/>
      <c r="D1244" s="113">
        <f t="shared" si="55"/>
        <v>0</v>
      </c>
      <c r="E1244" s="114">
        <f t="shared" si="56"/>
        <v>0</v>
      </c>
      <c r="F1244" s="123"/>
    </row>
    <row r="1245" spans="1:6" ht="15" customHeight="1">
      <c r="A1245" s="115" t="s">
        <v>1006</v>
      </c>
      <c r="B1245" s="122">
        <f>SUM(B1246:B1248)</f>
        <v>896</v>
      </c>
      <c r="C1245" s="122">
        <f>SUM(C1246:C1248)</f>
        <v>994</v>
      </c>
      <c r="D1245" s="113">
        <f t="shared" si="55"/>
        <v>98</v>
      </c>
      <c r="E1245" s="114">
        <f t="shared" si="56"/>
        <v>10.9375</v>
      </c>
      <c r="F1245" s="122">
        <f>SUM(F1246:F1248)</f>
        <v>994</v>
      </c>
    </row>
    <row r="1246" spans="1:6" ht="15" customHeight="1">
      <c r="A1246" s="117" t="s">
        <v>1007</v>
      </c>
      <c r="B1246" s="123">
        <v>896</v>
      </c>
      <c r="C1246" s="123">
        <v>944</v>
      </c>
      <c r="D1246" s="113">
        <f t="shared" ref="D1246:D1309" si="57">C1246-B1246</f>
        <v>48</v>
      </c>
      <c r="E1246" s="114">
        <f t="shared" si="56"/>
        <v>5.3571428571428568</v>
      </c>
      <c r="F1246" s="123">
        <v>944</v>
      </c>
    </row>
    <row r="1247" spans="1:6" ht="15" customHeight="1">
      <c r="A1247" s="117" t="s">
        <v>1008</v>
      </c>
      <c r="B1247" s="123"/>
      <c r="C1247" s="123"/>
      <c r="D1247" s="113">
        <f t="shared" si="57"/>
        <v>0</v>
      </c>
      <c r="E1247" s="114">
        <f t="shared" si="56"/>
        <v>0</v>
      </c>
      <c r="F1247" s="123"/>
    </row>
    <row r="1248" spans="1:6" ht="15" customHeight="1">
      <c r="A1248" s="117" t="s">
        <v>1009</v>
      </c>
      <c r="B1248" s="123"/>
      <c r="C1248" s="123">
        <v>50</v>
      </c>
      <c r="D1248" s="113">
        <f t="shared" si="57"/>
        <v>50</v>
      </c>
      <c r="E1248" s="114">
        <f t="shared" si="56"/>
        <v>0</v>
      </c>
      <c r="F1248" s="123">
        <v>50</v>
      </c>
    </row>
    <row r="1249" spans="1:6" ht="15" customHeight="1">
      <c r="A1249" s="115" t="s">
        <v>1010</v>
      </c>
      <c r="B1249" s="122">
        <f>SUM(B1250:B1252)</f>
        <v>0</v>
      </c>
      <c r="C1249" s="122">
        <f>SUM(C1250:C1252)</f>
        <v>0</v>
      </c>
      <c r="D1249" s="113">
        <f t="shared" si="57"/>
        <v>0</v>
      </c>
      <c r="E1249" s="114">
        <f t="shared" si="56"/>
        <v>0</v>
      </c>
      <c r="F1249" s="122">
        <f>SUM(F1250:F1252)</f>
        <v>0</v>
      </c>
    </row>
    <row r="1250" spans="1:6" ht="15" customHeight="1">
      <c r="A1250" s="117" t="s">
        <v>1011</v>
      </c>
      <c r="B1250" s="123"/>
      <c r="C1250" s="123"/>
      <c r="D1250" s="113">
        <f t="shared" si="57"/>
        <v>0</v>
      </c>
      <c r="E1250" s="114">
        <f t="shared" si="56"/>
        <v>0</v>
      </c>
      <c r="F1250" s="123"/>
    </row>
    <row r="1251" spans="1:6" ht="15" customHeight="1">
      <c r="A1251" s="117" t="s">
        <v>1012</v>
      </c>
      <c r="B1251" s="123"/>
      <c r="C1251" s="123"/>
      <c r="D1251" s="113">
        <f t="shared" si="57"/>
        <v>0</v>
      </c>
      <c r="E1251" s="114">
        <f t="shared" si="56"/>
        <v>0</v>
      </c>
      <c r="F1251" s="123"/>
    </row>
    <row r="1252" spans="1:6" ht="15" customHeight="1">
      <c r="A1252" s="117" t="s">
        <v>1013</v>
      </c>
      <c r="B1252" s="123"/>
      <c r="C1252" s="123"/>
      <c r="D1252" s="113">
        <f t="shared" si="57"/>
        <v>0</v>
      </c>
      <c r="E1252" s="114">
        <f t="shared" si="56"/>
        <v>0</v>
      </c>
      <c r="F1252" s="123"/>
    </row>
    <row r="1253" spans="1:6" ht="15" customHeight="1">
      <c r="A1253" s="115" t="s">
        <v>1014</v>
      </c>
      <c r="B1253" s="122">
        <f>B1254+B1269+B1283+B1288+B1294</f>
        <v>0</v>
      </c>
      <c r="C1253" s="122">
        <f>C1254+C1269+C1283+C1288+C1294</f>
        <v>0</v>
      </c>
      <c r="D1253" s="113">
        <f t="shared" si="57"/>
        <v>0</v>
      </c>
      <c r="E1253" s="114">
        <f t="shared" si="56"/>
        <v>0</v>
      </c>
      <c r="F1253" s="122">
        <f>F1254+F1269+F1283+F1288+F1294</f>
        <v>0</v>
      </c>
    </row>
    <row r="1254" spans="1:6" ht="15" customHeight="1">
      <c r="A1254" s="115" t="s">
        <v>1015</v>
      </c>
      <c r="B1254" s="122">
        <f>SUM(B1255:B1268)</f>
        <v>0</v>
      </c>
      <c r="C1254" s="122">
        <f>SUM(C1255:C1268)</f>
        <v>0</v>
      </c>
      <c r="D1254" s="113">
        <f t="shared" si="57"/>
        <v>0</v>
      </c>
      <c r="E1254" s="114">
        <f t="shared" si="56"/>
        <v>0</v>
      </c>
      <c r="F1254" s="122">
        <f>SUM(F1255:F1268)</f>
        <v>0</v>
      </c>
    </row>
    <row r="1255" spans="1:6" ht="15" customHeight="1">
      <c r="A1255" s="117" t="s">
        <v>59</v>
      </c>
      <c r="B1255" s="123"/>
      <c r="C1255" s="123"/>
      <c r="D1255" s="113">
        <f t="shared" si="57"/>
        <v>0</v>
      </c>
      <c r="E1255" s="114">
        <f t="shared" si="56"/>
        <v>0</v>
      </c>
      <c r="F1255" s="123"/>
    </row>
    <row r="1256" spans="1:6" ht="15" customHeight="1">
      <c r="A1256" s="117" t="s">
        <v>60</v>
      </c>
      <c r="B1256" s="123"/>
      <c r="C1256" s="123"/>
      <c r="D1256" s="113">
        <f t="shared" si="57"/>
        <v>0</v>
      </c>
      <c r="E1256" s="114">
        <f t="shared" ref="E1256:E1319" si="58">IF(B1256=0,,D1256/B1256*100)</f>
        <v>0</v>
      </c>
      <c r="F1256" s="123"/>
    </row>
    <row r="1257" spans="1:6" ht="15" customHeight="1">
      <c r="A1257" s="117" t="s">
        <v>61</v>
      </c>
      <c r="B1257" s="123"/>
      <c r="C1257" s="123"/>
      <c r="D1257" s="113">
        <f t="shared" si="57"/>
        <v>0</v>
      </c>
      <c r="E1257" s="114">
        <f t="shared" si="58"/>
        <v>0</v>
      </c>
      <c r="F1257" s="123"/>
    </row>
    <row r="1258" spans="1:6" ht="15" customHeight="1">
      <c r="A1258" s="117" t="s">
        <v>1016</v>
      </c>
      <c r="B1258" s="123"/>
      <c r="C1258" s="123"/>
      <c r="D1258" s="113">
        <f t="shared" si="57"/>
        <v>0</v>
      </c>
      <c r="E1258" s="114">
        <f t="shared" si="58"/>
        <v>0</v>
      </c>
      <c r="F1258" s="123"/>
    </row>
    <row r="1259" spans="1:6" ht="15" customHeight="1">
      <c r="A1259" s="117" t="s">
        <v>1017</v>
      </c>
      <c r="B1259" s="123"/>
      <c r="C1259" s="123"/>
      <c r="D1259" s="113">
        <f t="shared" si="57"/>
        <v>0</v>
      </c>
      <c r="E1259" s="114">
        <f t="shared" si="58"/>
        <v>0</v>
      </c>
      <c r="F1259" s="123"/>
    </row>
    <row r="1260" spans="1:6" ht="15" customHeight="1">
      <c r="A1260" s="117" t="s">
        <v>1018</v>
      </c>
      <c r="B1260" s="123"/>
      <c r="C1260" s="123"/>
      <c r="D1260" s="113">
        <f t="shared" si="57"/>
        <v>0</v>
      </c>
      <c r="E1260" s="114">
        <f t="shared" si="58"/>
        <v>0</v>
      </c>
      <c r="F1260" s="123"/>
    </row>
    <row r="1261" spans="1:6" ht="15" customHeight="1">
      <c r="A1261" s="117" t="s">
        <v>1019</v>
      </c>
      <c r="B1261" s="123"/>
      <c r="C1261" s="123"/>
      <c r="D1261" s="113">
        <f t="shared" si="57"/>
        <v>0</v>
      </c>
      <c r="E1261" s="114">
        <f t="shared" si="58"/>
        <v>0</v>
      </c>
      <c r="F1261" s="123"/>
    </row>
    <row r="1262" spans="1:6" ht="15" customHeight="1">
      <c r="A1262" s="117" t="s">
        <v>1020</v>
      </c>
      <c r="B1262" s="123"/>
      <c r="C1262" s="123"/>
      <c r="D1262" s="113">
        <f t="shared" si="57"/>
        <v>0</v>
      </c>
      <c r="E1262" s="114">
        <f t="shared" si="58"/>
        <v>0</v>
      </c>
      <c r="F1262" s="123"/>
    </row>
    <row r="1263" spans="1:6" ht="15" customHeight="1">
      <c r="A1263" s="117" t="s">
        <v>1021</v>
      </c>
      <c r="B1263" s="123"/>
      <c r="C1263" s="123"/>
      <c r="D1263" s="113">
        <f t="shared" si="57"/>
        <v>0</v>
      </c>
      <c r="E1263" s="114">
        <f t="shared" si="58"/>
        <v>0</v>
      </c>
      <c r="F1263" s="123"/>
    </row>
    <row r="1264" spans="1:6" ht="15" customHeight="1">
      <c r="A1264" s="117" t="s">
        <v>1022</v>
      </c>
      <c r="B1264" s="123"/>
      <c r="C1264" s="123"/>
      <c r="D1264" s="113">
        <f t="shared" si="57"/>
        <v>0</v>
      </c>
      <c r="E1264" s="114">
        <f t="shared" si="58"/>
        <v>0</v>
      </c>
      <c r="F1264" s="123"/>
    </row>
    <row r="1265" spans="1:6" ht="15" customHeight="1">
      <c r="A1265" s="117" t="s">
        <v>1023</v>
      </c>
      <c r="B1265" s="123"/>
      <c r="C1265" s="123"/>
      <c r="D1265" s="113">
        <f t="shared" si="57"/>
        <v>0</v>
      </c>
      <c r="E1265" s="114">
        <f t="shared" si="58"/>
        <v>0</v>
      </c>
      <c r="F1265" s="123"/>
    </row>
    <row r="1266" spans="1:6" ht="15" customHeight="1">
      <c r="A1266" s="117" t="s">
        <v>1024</v>
      </c>
      <c r="B1266" s="123"/>
      <c r="C1266" s="123"/>
      <c r="D1266" s="113">
        <f t="shared" si="57"/>
        <v>0</v>
      </c>
      <c r="E1266" s="114">
        <f t="shared" si="58"/>
        <v>0</v>
      </c>
      <c r="F1266" s="123"/>
    </row>
    <row r="1267" spans="1:6" ht="15" customHeight="1">
      <c r="A1267" s="117" t="s">
        <v>68</v>
      </c>
      <c r="B1267" s="123"/>
      <c r="C1267" s="123"/>
      <c r="D1267" s="113">
        <f t="shared" si="57"/>
        <v>0</v>
      </c>
      <c r="E1267" s="114">
        <f t="shared" si="58"/>
        <v>0</v>
      </c>
      <c r="F1267" s="123"/>
    </row>
    <row r="1268" spans="1:6" ht="15" customHeight="1">
      <c r="A1268" s="117" t="s">
        <v>1025</v>
      </c>
      <c r="B1268" s="123"/>
      <c r="C1268" s="123"/>
      <c r="D1268" s="113">
        <f t="shared" si="57"/>
        <v>0</v>
      </c>
      <c r="E1268" s="114">
        <f t="shared" si="58"/>
        <v>0</v>
      </c>
      <c r="F1268" s="123"/>
    </row>
    <row r="1269" spans="1:6" ht="15" customHeight="1">
      <c r="A1269" s="115" t="s">
        <v>1026</v>
      </c>
      <c r="B1269" s="122">
        <f>SUM(B1270:B1282)</f>
        <v>0</v>
      </c>
      <c r="C1269" s="122">
        <f>SUM(C1270:C1282)</f>
        <v>0</v>
      </c>
      <c r="D1269" s="113">
        <f t="shared" si="57"/>
        <v>0</v>
      </c>
      <c r="E1269" s="114">
        <f t="shared" si="58"/>
        <v>0</v>
      </c>
      <c r="F1269" s="122">
        <f>SUM(F1270:F1282)</f>
        <v>0</v>
      </c>
    </row>
    <row r="1270" spans="1:6" ht="15" customHeight="1">
      <c r="A1270" s="117" t="s">
        <v>59</v>
      </c>
      <c r="B1270" s="123"/>
      <c r="C1270" s="123"/>
      <c r="D1270" s="113">
        <f t="shared" si="57"/>
        <v>0</v>
      </c>
      <c r="E1270" s="114">
        <f t="shared" si="58"/>
        <v>0</v>
      </c>
      <c r="F1270" s="123"/>
    </row>
    <row r="1271" spans="1:6" ht="15" customHeight="1">
      <c r="A1271" s="117" t="s">
        <v>60</v>
      </c>
      <c r="B1271" s="123"/>
      <c r="C1271" s="123"/>
      <c r="D1271" s="113">
        <f t="shared" si="57"/>
        <v>0</v>
      </c>
      <c r="E1271" s="114">
        <f t="shared" si="58"/>
        <v>0</v>
      </c>
      <c r="F1271" s="123"/>
    </row>
    <row r="1272" spans="1:6" ht="15" customHeight="1">
      <c r="A1272" s="117" t="s">
        <v>61</v>
      </c>
      <c r="B1272" s="123"/>
      <c r="C1272" s="123"/>
      <c r="D1272" s="113">
        <f t="shared" si="57"/>
        <v>0</v>
      </c>
      <c r="E1272" s="114">
        <f t="shared" si="58"/>
        <v>0</v>
      </c>
      <c r="F1272" s="123"/>
    </row>
    <row r="1273" spans="1:6" ht="15" customHeight="1">
      <c r="A1273" s="117" t="s">
        <v>1027</v>
      </c>
      <c r="B1273" s="123"/>
      <c r="C1273" s="123"/>
      <c r="D1273" s="113">
        <f t="shared" si="57"/>
        <v>0</v>
      </c>
      <c r="E1273" s="114">
        <f t="shared" si="58"/>
        <v>0</v>
      </c>
      <c r="F1273" s="123"/>
    </row>
    <row r="1274" spans="1:6" ht="15" customHeight="1">
      <c r="A1274" s="117" t="s">
        <v>1028</v>
      </c>
      <c r="B1274" s="123"/>
      <c r="C1274" s="123"/>
      <c r="D1274" s="113">
        <f t="shared" si="57"/>
        <v>0</v>
      </c>
      <c r="E1274" s="114">
        <f t="shared" si="58"/>
        <v>0</v>
      </c>
      <c r="F1274" s="123"/>
    </row>
    <row r="1275" spans="1:6" ht="15" customHeight="1">
      <c r="A1275" s="117" t="s">
        <v>1029</v>
      </c>
      <c r="B1275" s="123"/>
      <c r="C1275" s="123"/>
      <c r="D1275" s="113">
        <f t="shared" si="57"/>
        <v>0</v>
      </c>
      <c r="E1275" s="114">
        <f t="shared" si="58"/>
        <v>0</v>
      </c>
      <c r="F1275" s="123"/>
    </row>
    <row r="1276" spans="1:6" ht="15" customHeight="1">
      <c r="A1276" s="117" t="s">
        <v>1030</v>
      </c>
      <c r="B1276" s="123"/>
      <c r="C1276" s="123"/>
      <c r="D1276" s="113">
        <f t="shared" si="57"/>
        <v>0</v>
      </c>
      <c r="E1276" s="114">
        <f t="shared" si="58"/>
        <v>0</v>
      </c>
      <c r="F1276" s="123"/>
    </row>
    <row r="1277" spans="1:6" ht="15" customHeight="1">
      <c r="A1277" s="117" t="s">
        <v>1031</v>
      </c>
      <c r="B1277" s="123"/>
      <c r="C1277" s="123"/>
      <c r="D1277" s="113">
        <f t="shared" si="57"/>
        <v>0</v>
      </c>
      <c r="E1277" s="114">
        <f t="shared" si="58"/>
        <v>0</v>
      </c>
      <c r="F1277" s="123"/>
    </row>
    <row r="1278" spans="1:6" ht="15" customHeight="1">
      <c r="A1278" s="117" t="s">
        <v>1032</v>
      </c>
      <c r="B1278" s="123"/>
      <c r="C1278" s="123"/>
      <c r="D1278" s="113">
        <f t="shared" si="57"/>
        <v>0</v>
      </c>
      <c r="E1278" s="114">
        <f t="shared" si="58"/>
        <v>0</v>
      </c>
      <c r="F1278" s="123"/>
    </row>
    <row r="1279" spans="1:6" ht="15" customHeight="1">
      <c r="A1279" s="117" t="s">
        <v>1033</v>
      </c>
      <c r="B1279" s="123"/>
      <c r="C1279" s="123"/>
      <c r="D1279" s="113">
        <f t="shared" si="57"/>
        <v>0</v>
      </c>
      <c r="E1279" s="114">
        <f t="shared" si="58"/>
        <v>0</v>
      </c>
      <c r="F1279" s="123"/>
    </row>
    <row r="1280" spans="1:6" ht="15" customHeight="1">
      <c r="A1280" s="117" t="s">
        <v>1034</v>
      </c>
      <c r="B1280" s="123"/>
      <c r="C1280" s="123"/>
      <c r="D1280" s="113">
        <f t="shared" si="57"/>
        <v>0</v>
      </c>
      <c r="E1280" s="114">
        <f t="shared" si="58"/>
        <v>0</v>
      </c>
      <c r="F1280" s="123"/>
    </row>
    <row r="1281" spans="1:6" ht="15" customHeight="1">
      <c r="A1281" s="117" t="s">
        <v>68</v>
      </c>
      <c r="B1281" s="123"/>
      <c r="C1281" s="123"/>
      <c r="D1281" s="113">
        <f t="shared" si="57"/>
        <v>0</v>
      </c>
      <c r="E1281" s="114">
        <f t="shared" si="58"/>
        <v>0</v>
      </c>
      <c r="F1281" s="123"/>
    </row>
    <row r="1282" spans="1:6" ht="15" customHeight="1">
      <c r="A1282" s="117" t="s">
        <v>1035</v>
      </c>
      <c r="B1282" s="123"/>
      <c r="C1282" s="123"/>
      <c r="D1282" s="113">
        <f t="shared" si="57"/>
        <v>0</v>
      </c>
      <c r="E1282" s="114">
        <f t="shared" si="58"/>
        <v>0</v>
      </c>
      <c r="F1282" s="123"/>
    </row>
    <row r="1283" spans="1:6" ht="15" customHeight="1">
      <c r="A1283" s="115" t="s">
        <v>1036</v>
      </c>
      <c r="B1283" s="122">
        <f>SUM(B1284:B1287)</f>
        <v>0</v>
      </c>
      <c r="C1283" s="122">
        <f>SUM(C1284:C1287)</f>
        <v>0</v>
      </c>
      <c r="D1283" s="113">
        <f t="shared" si="57"/>
        <v>0</v>
      </c>
      <c r="E1283" s="114">
        <f t="shared" si="58"/>
        <v>0</v>
      </c>
      <c r="F1283" s="122">
        <f>SUM(F1284:F1287)</f>
        <v>0</v>
      </c>
    </row>
    <row r="1284" spans="1:6" ht="15" customHeight="1">
      <c r="A1284" s="117" t="s">
        <v>1037</v>
      </c>
      <c r="B1284" s="123"/>
      <c r="C1284" s="123"/>
      <c r="D1284" s="113">
        <f t="shared" si="57"/>
        <v>0</v>
      </c>
      <c r="E1284" s="114">
        <f t="shared" si="58"/>
        <v>0</v>
      </c>
      <c r="F1284" s="123"/>
    </row>
    <row r="1285" spans="1:6" ht="15" customHeight="1">
      <c r="A1285" s="117" t="s">
        <v>1038</v>
      </c>
      <c r="B1285" s="123"/>
      <c r="C1285" s="123"/>
      <c r="D1285" s="113">
        <f t="shared" si="57"/>
        <v>0</v>
      </c>
      <c r="E1285" s="114">
        <f t="shared" si="58"/>
        <v>0</v>
      </c>
      <c r="F1285" s="123"/>
    </row>
    <row r="1286" spans="1:6" ht="15" customHeight="1">
      <c r="A1286" s="117" t="s">
        <v>1039</v>
      </c>
      <c r="B1286" s="123"/>
      <c r="C1286" s="123"/>
      <c r="D1286" s="113">
        <f t="shared" si="57"/>
        <v>0</v>
      </c>
      <c r="E1286" s="114">
        <f t="shared" si="58"/>
        <v>0</v>
      </c>
      <c r="F1286" s="123"/>
    </row>
    <row r="1287" spans="1:6" ht="15" customHeight="1">
      <c r="A1287" s="117" t="s">
        <v>1040</v>
      </c>
      <c r="B1287" s="123"/>
      <c r="C1287" s="123"/>
      <c r="D1287" s="113">
        <f t="shared" si="57"/>
        <v>0</v>
      </c>
      <c r="E1287" s="114">
        <f t="shared" si="58"/>
        <v>0</v>
      </c>
      <c r="F1287" s="123"/>
    </row>
    <row r="1288" spans="1:6" ht="15" customHeight="1">
      <c r="A1288" s="115" t="s">
        <v>1041</v>
      </c>
      <c r="B1288" s="122">
        <f>SUM(B1289:B1293)</f>
        <v>0</v>
      </c>
      <c r="C1288" s="122">
        <f>SUM(C1289:C1293)</f>
        <v>0</v>
      </c>
      <c r="D1288" s="113">
        <f t="shared" si="57"/>
        <v>0</v>
      </c>
      <c r="E1288" s="114">
        <f t="shared" si="58"/>
        <v>0</v>
      </c>
      <c r="F1288" s="122">
        <f>SUM(F1289:F1293)</f>
        <v>0</v>
      </c>
    </row>
    <row r="1289" spans="1:6" ht="15" customHeight="1">
      <c r="A1289" s="117" t="s">
        <v>1042</v>
      </c>
      <c r="B1289" s="123"/>
      <c r="C1289" s="123"/>
      <c r="D1289" s="113">
        <f t="shared" si="57"/>
        <v>0</v>
      </c>
      <c r="E1289" s="114">
        <f t="shared" si="58"/>
        <v>0</v>
      </c>
      <c r="F1289" s="123"/>
    </row>
    <row r="1290" spans="1:6" ht="15" customHeight="1">
      <c r="A1290" s="117" t="s">
        <v>1043</v>
      </c>
      <c r="B1290" s="123"/>
      <c r="C1290" s="123"/>
      <c r="D1290" s="113">
        <f t="shared" si="57"/>
        <v>0</v>
      </c>
      <c r="E1290" s="114">
        <f t="shared" si="58"/>
        <v>0</v>
      </c>
      <c r="F1290" s="123"/>
    </row>
    <row r="1291" spans="1:6" ht="15" customHeight="1">
      <c r="A1291" s="117" t="s">
        <v>1044</v>
      </c>
      <c r="B1291" s="123"/>
      <c r="C1291" s="123"/>
      <c r="D1291" s="113">
        <f t="shared" si="57"/>
        <v>0</v>
      </c>
      <c r="E1291" s="114">
        <f t="shared" si="58"/>
        <v>0</v>
      </c>
      <c r="F1291" s="123"/>
    </row>
    <row r="1292" spans="1:6" ht="15" customHeight="1">
      <c r="A1292" s="117" t="s">
        <v>1045</v>
      </c>
      <c r="B1292" s="123"/>
      <c r="C1292" s="123"/>
      <c r="D1292" s="113">
        <f t="shared" si="57"/>
        <v>0</v>
      </c>
      <c r="E1292" s="114">
        <f t="shared" si="58"/>
        <v>0</v>
      </c>
      <c r="F1292" s="123"/>
    </row>
    <row r="1293" spans="1:6" ht="15" customHeight="1">
      <c r="A1293" s="117" t="s">
        <v>1046</v>
      </c>
      <c r="B1293" s="123"/>
      <c r="C1293" s="123"/>
      <c r="D1293" s="113">
        <f t="shared" si="57"/>
        <v>0</v>
      </c>
      <c r="E1293" s="114">
        <f t="shared" si="58"/>
        <v>0</v>
      </c>
      <c r="F1293" s="123"/>
    </row>
    <row r="1294" spans="1:6" ht="15" customHeight="1">
      <c r="A1294" s="115" t="s">
        <v>1047</v>
      </c>
      <c r="B1294" s="122">
        <f>SUM(B1295:B1305)</f>
        <v>0</v>
      </c>
      <c r="C1294" s="122">
        <f>SUM(C1295:C1305)</f>
        <v>0</v>
      </c>
      <c r="D1294" s="113">
        <f t="shared" si="57"/>
        <v>0</v>
      </c>
      <c r="E1294" s="114">
        <f t="shared" si="58"/>
        <v>0</v>
      </c>
      <c r="F1294" s="122">
        <f>SUM(F1295:F1305)</f>
        <v>0</v>
      </c>
    </row>
    <row r="1295" spans="1:6" ht="15" customHeight="1">
      <c r="A1295" s="117" t="s">
        <v>1048</v>
      </c>
      <c r="B1295" s="123"/>
      <c r="C1295" s="123"/>
      <c r="D1295" s="113">
        <f t="shared" si="57"/>
        <v>0</v>
      </c>
      <c r="E1295" s="114">
        <f t="shared" si="58"/>
        <v>0</v>
      </c>
      <c r="F1295" s="123"/>
    </row>
    <row r="1296" spans="1:6" ht="15" customHeight="1">
      <c r="A1296" s="117" t="s">
        <v>1049</v>
      </c>
      <c r="B1296" s="123"/>
      <c r="C1296" s="123"/>
      <c r="D1296" s="113">
        <f t="shared" si="57"/>
        <v>0</v>
      </c>
      <c r="E1296" s="114">
        <f t="shared" si="58"/>
        <v>0</v>
      </c>
      <c r="F1296" s="123"/>
    </row>
    <row r="1297" spans="1:6" ht="15" customHeight="1">
      <c r="A1297" s="117" t="s">
        <v>1050</v>
      </c>
      <c r="B1297" s="123"/>
      <c r="C1297" s="123"/>
      <c r="D1297" s="113">
        <f t="shared" si="57"/>
        <v>0</v>
      </c>
      <c r="E1297" s="114">
        <f t="shared" si="58"/>
        <v>0</v>
      </c>
      <c r="F1297" s="123"/>
    </row>
    <row r="1298" spans="1:6" ht="15" customHeight="1">
      <c r="A1298" s="117" t="s">
        <v>1051</v>
      </c>
      <c r="B1298" s="123"/>
      <c r="C1298" s="123"/>
      <c r="D1298" s="113">
        <f t="shared" si="57"/>
        <v>0</v>
      </c>
      <c r="E1298" s="114">
        <f t="shared" si="58"/>
        <v>0</v>
      </c>
      <c r="F1298" s="123"/>
    </row>
    <row r="1299" spans="1:6" ht="15" customHeight="1">
      <c r="A1299" s="117" t="s">
        <v>1052</v>
      </c>
      <c r="B1299" s="123"/>
      <c r="C1299" s="123"/>
      <c r="D1299" s="113">
        <f t="shared" si="57"/>
        <v>0</v>
      </c>
      <c r="E1299" s="114">
        <f t="shared" si="58"/>
        <v>0</v>
      </c>
      <c r="F1299" s="123"/>
    </row>
    <row r="1300" spans="1:6" ht="15" customHeight="1">
      <c r="A1300" s="117" t="s">
        <v>1053</v>
      </c>
      <c r="B1300" s="123"/>
      <c r="C1300" s="123"/>
      <c r="D1300" s="113">
        <f t="shared" si="57"/>
        <v>0</v>
      </c>
      <c r="E1300" s="114">
        <f t="shared" si="58"/>
        <v>0</v>
      </c>
      <c r="F1300" s="123"/>
    </row>
    <row r="1301" spans="1:6" ht="15" customHeight="1">
      <c r="A1301" s="117" t="s">
        <v>1054</v>
      </c>
      <c r="B1301" s="123"/>
      <c r="C1301" s="123"/>
      <c r="D1301" s="113">
        <f t="shared" si="57"/>
        <v>0</v>
      </c>
      <c r="E1301" s="114">
        <f t="shared" si="58"/>
        <v>0</v>
      </c>
      <c r="F1301" s="123"/>
    </row>
    <row r="1302" spans="1:6" ht="15" customHeight="1">
      <c r="A1302" s="117" t="s">
        <v>1055</v>
      </c>
      <c r="B1302" s="123"/>
      <c r="C1302" s="123"/>
      <c r="D1302" s="113">
        <f t="shared" si="57"/>
        <v>0</v>
      </c>
      <c r="E1302" s="114">
        <f t="shared" si="58"/>
        <v>0</v>
      </c>
      <c r="F1302" s="123"/>
    </row>
    <row r="1303" spans="1:6" ht="15" customHeight="1">
      <c r="A1303" s="117" t="s">
        <v>1056</v>
      </c>
      <c r="B1303" s="123"/>
      <c r="C1303" s="123"/>
      <c r="D1303" s="113">
        <f t="shared" si="57"/>
        <v>0</v>
      </c>
      <c r="E1303" s="114">
        <f t="shared" si="58"/>
        <v>0</v>
      </c>
      <c r="F1303" s="123"/>
    </row>
    <row r="1304" spans="1:6" ht="15" customHeight="1">
      <c r="A1304" s="117" t="s">
        <v>1057</v>
      </c>
      <c r="B1304" s="123"/>
      <c r="C1304" s="123"/>
      <c r="D1304" s="113">
        <f t="shared" si="57"/>
        <v>0</v>
      </c>
      <c r="E1304" s="114">
        <f t="shared" si="58"/>
        <v>0</v>
      </c>
      <c r="F1304" s="123"/>
    </row>
    <row r="1305" spans="1:6" ht="15" customHeight="1">
      <c r="A1305" s="117" t="s">
        <v>1058</v>
      </c>
      <c r="B1305" s="123"/>
      <c r="C1305" s="123"/>
      <c r="D1305" s="113">
        <f t="shared" si="57"/>
        <v>0</v>
      </c>
      <c r="E1305" s="114">
        <f t="shared" si="58"/>
        <v>0</v>
      </c>
      <c r="F1305" s="123"/>
    </row>
    <row r="1306" spans="1:6" ht="15" customHeight="1">
      <c r="A1306" s="115" t="s">
        <v>1059</v>
      </c>
      <c r="B1306" s="121">
        <f>B1307+B1319+B1325+B1331+B1339+B1352+B1356+B1362</f>
        <v>152</v>
      </c>
      <c r="C1306" s="121">
        <f>C1307+C1319+C1325+C1331+C1339+C1352+C1356+C1362</f>
        <v>220</v>
      </c>
      <c r="D1306" s="113">
        <f t="shared" si="57"/>
        <v>68</v>
      </c>
      <c r="E1306" s="114">
        <f t="shared" si="58"/>
        <v>44.736842105263158</v>
      </c>
      <c r="F1306" s="121">
        <f>F1307+F1319+F1325+F1331+F1339+F1352+F1356+F1362</f>
        <v>220</v>
      </c>
    </row>
    <row r="1307" spans="1:6" ht="15" customHeight="1">
      <c r="A1307" s="115" t="s">
        <v>1060</v>
      </c>
      <c r="B1307" s="121">
        <f>SUM(B1308:B1318)</f>
        <v>0</v>
      </c>
      <c r="C1307" s="121">
        <f>SUM(C1308:C1318)</f>
        <v>96</v>
      </c>
      <c r="D1307" s="113">
        <f t="shared" si="57"/>
        <v>96</v>
      </c>
      <c r="E1307" s="114">
        <f t="shared" si="58"/>
        <v>0</v>
      </c>
      <c r="F1307" s="121">
        <f>SUM(F1308:F1318)</f>
        <v>96</v>
      </c>
    </row>
    <row r="1308" spans="1:6" ht="15" customHeight="1">
      <c r="A1308" s="117" t="s">
        <v>59</v>
      </c>
      <c r="B1308" s="123"/>
      <c r="C1308" s="123">
        <v>33</v>
      </c>
      <c r="D1308" s="113">
        <f t="shared" si="57"/>
        <v>33</v>
      </c>
      <c r="E1308" s="114">
        <f t="shared" si="58"/>
        <v>0</v>
      </c>
      <c r="F1308" s="123">
        <v>33</v>
      </c>
    </row>
    <row r="1309" spans="1:6" ht="15" customHeight="1">
      <c r="A1309" s="117" t="s">
        <v>60</v>
      </c>
      <c r="B1309" s="123"/>
      <c r="C1309" s="123"/>
      <c r="D1309" s="113">
        <f t="shared" si="57"/>
        <v>0</v>
      </c>
      <c r="E1309" s="114">
        <f t="shared" si="58"/>
        <v>0</v>
      </c>
      <c r="F1309" s="123"/>
    </row>
    <row r="1310" spans="1:6" ht="15" customHeight="1">
      <c r="A1310" s="117" t="s">
        <v>61</v>
      </c>
      <c r="B1310" s="123"/>
      <c r="C1310" s="123">
        <v>3</v>
      </c>
      <c r="D1310" s="113">
        <f t="shared" ref="D1310:D1373" si="59">C1310-B1310</f>
        <v>3</v>
      </c>
      <c r="E1310" s="114">
        <f t="shared" si="58"/>
        <v>0</v>
      </c>
      <c r="F1310" s="123">
        <v>3</v>
      </c>
    </row>
    <row r="1311" spans="1:6" ht="15" customHeight="1">
      <c r="A1311" s="117" t="s">
        <v>1061</v>
      </c>
      <c r="B1311" s="123"/>
      <c r="C1311" s="123"/>
      <c r="D1311" s="113">
        <f t="shared" si="59"/>
        <v>0</v>
      </c>
      <c r="E1311" s="114">
        <f t="shared" si="58"/>
        <v>0</v>
      </c>
      <c r="F1311" s="123"/>
    </row>
    <row r="1312" spans="1:6" ht="15" customHeight="1">
      <c r="A1312" s="117" t="s">
        <v>1062</v>
      </c>
      <c r="B1312" s="123"/>
      <c r="C1312" s="123"/>
      <c r="D1312" s="113">
        <f t="shared" si="59"/>
        <v>0</v>
      </c>
      <c r="E1312" s="114">
        <f t="shared" si="58"/>
        <v>0</v>
      </c>
      <c r="F1312" s="123"/>
    </row>
    <row r="1313" spans="1:6" ht="15" customHeight="1">
      <c r="A1313" s="117" t="s">
        <v>1063</v>
      </c>
      <c r="B1313" s="123"/>
      <c r="C1313" s="123">
        <v>5</v>
      </c>
      <c r="D1313" s="113">
        <f t="shared" si="59"/>
        <v>5</v>
      </c>
      <c r="E1313" s="114">
        <f t="shared" si="58"/>
        <v>0</v>
      </c>
      <c r="F1313" s="123">
        <v>5</v>
      </c>
    </row>
    <row r="1314" spans="1:6" ht="15" customHeight="1">
      <c r="A1314" s="117" t="s">
        <v>1064</v>
      </c>
      <c r="B1314" s="123"/>
      <c r="C1314" s="123">
        <v>1</v>
      </c>
      <c r="D1314" s="113">
        <f t="shared" si="59"/>
        <v>1</v>
      </c>
      <c r="E1314" s="114">
        <f t="shared" si="58"/>
        <v>0</v>
      </c>
      <c r="F1314" s="123">
        <v>1</v>
      </c>
    </row>
    <row r="1315" spans="1:6" ht="15" customHeight="1">
      <c r="A1315" s="117" t="s">
        <v>1065</v>
      </c>
      <c r="B1315" s="123"/>
      <c r="C1315" s="123"/>
      <c r="D1315" s="113">
        <f t="shared" si="59"/>
        <v>0</v>
      </c>
      <c r="E1315" s="114">
        <f t="shared" si="58"/>
        <v>0</v>
      </c>
      <c r="F1315" s="123"/>
    </row>
    <row r="1316" spans="1:6" ht="15" customHeight="1">
      <c r="A1316" s="117" t="s">
        <v>1066</v>
      </c>
      <c r="B1316" s="123"/>
      <c r="C1316" s="123"/>
      <c r="D1316" s="113">
        <f t="shared" si="59"/>
        <v>0</v>
      </c>
      <c r="E1316" s="114">
        <f t="shared" si="58"/>
        <v>0</v>
      </c>
      <c r="F1316" s="123"/>
    </row>
    <row r="1317" spans="1:6" ht="15" customHeight="1">
      <c r="A1317" s="117" t="s">
        <v>68</v>
      </c>
      <c r="B1317" s="123"/>
      <c r="C1317" s="123">
        <v>54</v>
      </c>
      <c r="D1317" s="113">
        <f t="shared" si="59"/>
        <v>54</v>
      </c>
      <c r="E1317" s="114">
        <f t="shared" si="58"/>
        <v>0</v>
      </c>
      <c r="F1317" s="123">
        <v>54</v>
      </c>
    </row>
    <row r="1318" spans="1:6" ht="15" customHeight="1">
      <c r="A1318" s="117" t="s">
        <v>1067</v>
      </c>
      <c r="B1318" s="123"/>
      <c r="C1318" s="123"/>
      <c r="D1318" s="113">
        <f t="shared" si="59"/>
        <v>0</v>
      </c>
      <c r="E1318" s="114">
        <f t="shared" si="58"/>
        <v>0</v>
      </c>
      <c r="F1318" s="123"/>
    </row>
    <row r="1319" spans="1:6" ht="15" customHeight="1">
      <c r="A1319" s="115" t="s">
        <v>1068</v>
      </c>
      <c r="B1319" s="121">
        <f>SUM(B1320:B1324)</f>
        <v>0</v>
      </c>
      <c r="C1319" s="121">
        <f>SUM(C1320:C1324)</f>
        <v>68</v>
      </c>
      <c r="D1319" s="113">
        <f t="shared" si="59"/>
        <v>68</v>
      </c>
      <c r="E1319" s="114">
        <f t="shared" si="58"/>
        <v>0</v>
      </c>
      <c r="F1319" s="121">
        <f>SUM(F1320:F1324)</f>
        <v>68</v>
      </c>
    </row>
    <row r="1320" spans="1:6" ht="15" customHeight="1">
      <c r="A1320" s="117" t="s">
        <v>59</v>
      </c>
      <c r="B1320" s="128"/>
      <c r="C1320" s="128">
        <v>68</v>
      </c>
      <c r="D1320" s="113">
        <f t="shared" si="59"/>
        <v>68</v>
      </c>
      <c r="E1320" s="114">
        <f t="shared" ref="E1320:E1379" si="60">IF(B1320=0,,D1320/B1320*100)</f>
        <v>0</v>
      </c>
      <c r="F1320" s="128">
        <v>68</v>
      </c>
    </row>
    <row r="1321" spans="1:6" ht="15" customHeight="1">
      <c r="A1321" s="117" t="s">
        <v>60</v>
      </c>
      <c r="B1321" s="123"/>
      <c r="C1321" s="123"/>
      <c r="D1321" s="113">
        <f t="shared" si="59"/>
        <v>0</v>
      </c>
      <c r="E1321" s="114">
        <f t="shared" si="60"/>
        <v>0</v>
      </c>
      <c r="F1321" s="123"/>
    </row>
    <row r="1322" spans="1:6" ht="15" customHeight="1">
      <c r="A1322" s="117" t="s">
        <v>61</v>
      </c>
      <c r="B1322" s="123"/>
      <c r="C1322" s="123"/>
      <c r="D1322" s="113">
        <f t="shared" si="59"/>
        <v>0</v>
      </c>
      <c r="E1322" s="114">
        <f t="shared" si="60"/>
        <v>0</v>
      </c>
      <c r="F1322" s="123"/>
    </row>
    <row r="1323" spans="1:6" ht="15" customHeight="1">
      <c r="A1323" s="117" t="s">
        <v>1069</v>
      </c>
      <c r="B1323" s="123"/>
      <c r="C1323" s="123"/>
      <c r="D1323" s="113">
        <f t="shared" si="59"/>
        <v>0</v>
      </c>
      <c r="E1323" s="114">
        <f t="shared" si="60"/>
        <v>0</v>
      </c>
      <c r="F1323" s="123"/>
    </row>
    <row r="1324" spans="1:6" ht="15" customHeight="1">
      <c r="A1324" s="117" t="s">
        <v>1070</v>
      </c>
      <c r="B1324" s="123"/>
      <c r="C1324" s="123"/>
      <c r="D1324" s="113">
        <f t="shared" si="59"/>
        <v>0</v>
      </c>
      <c r="E1324" s="114">
        <f t="shared" si="60"/>
        <v>0</v>
      </c>
      <c r="F1324" s="123"/>
    </row>
    <row r="1325" spans="1:6" ht="15" customHeight="1">
      <c r="A1325" s="115" t="s">
        <v>1071</v>
      </c>
      <c r="B1325" s="121">
        <f>SUM(B1326:B1330)</f>
        <v>0</v>
      </c>
      <c r="C1325" s="121">
        <f>SUM(C1326:C1330)</f>
        <v>0</v>
      </c>
      <c r="D1325" s="113">
        <f t="shared" si="59"/>
        <v>0</v>
      </c>
      <c r="E1325" s="114">
        <f t="shared" si="60"/>
        <v>0</v>
      </c>
      <c r="F1325" s="121">
        <f>SUM(F1326:F1330)</f>
        <v>0</v>
      </c>
    </row>
    <row r="1326" spans="1:6" ht="15" customHeight="1">
      <c r="A1326" s="117" t="s">
        <v>59</v>
      </c>
      <c r="B1326" s="123"/>
      <c r="C1326" s="123"/>
      <c r="D1326" s="113">
        <f t="shared" si="59"/>
        <v>0</v>
      </c>
      <c r="E1326" s="114">
        <f t="shared" si="60"/>
        <v>0</v>
      </c>
      <c r="F1326" s="123"/>
    </row>
    <row r="1327" spans="1:6" ht="15" customHeight="1">
      <c r="A1327" s="117" t="s">
        <v>60</v>
      </c>
      <c r="B1327" s="123"/>
      <c r="C1327" s="123"/>
      <c r="D1327" s="113">
        <f t="shared" si="59"/>
        <v>0</v>
      </c>
      <c r="E1327" s="114">
        <f t="shared" si="60"/>
        <v>0</v>
      </c>
      <c r="F1327" s="123"/>
    </row>
    <row r="1328" spans="1:6" ht="15" customHeight="1">
      <c r="A1328" s="117" t="s">
        <v>61</v>
      </c>
      <c r="B1328" s="123"/>
      <c r="C1328" s="123"/>
      <c r="D1328" s="113">
        <f t="shared" si="59"/>
        <v>0</v>
      </c>
      <c r="E1328" s="114">
        <f t="shared" si="60"/>
        <v>0</v>
      </c>
      <c r="F1328" s="123"/>
    </row>
    <row r="1329" spans="1:6" ht="15" customHeight="1">
      <c r="A1329" s="117" t="s">
        <v>1072</v>
      </c>
      <c r="B1329" s="123"/>
      <c r="C1329" s="123"/>
      <c r="D1329" s="113">
        <f t="shared" si="59"/>
        <v>0</v>
      </c>
      <c r="E1329" s="114">
        <f t="shared" si="60"/>
        <v>0</v>
      </c>
      <c r="F1329" s="123"/>
    </row>
    <row r="1330" spans="1:6" ht="15" customHeight="1">
      <c r="A1330" s="117" t="s">
        <v>1073</v>
      </c>
      <c r="B1330" s="123"/>
      <c r="C1330" s="123"/>
      <c r="D1330" s="113">
        <f t="shared" si="59"/>
        <v>0</v>
      </c>
      <c r="E1330" s="114">
        <f t="shared" si="60"/>
        <v>0</v>
      </c>
      <c r="F1330" s="123"/>
    </row>
    <row r="1331" spans="1:6" ht="15" customHeight="1">
      <c r="A1331" s="115" t="s">
        <v>1074</v>
      </c>
      <c r="B1331" s="121">
        <f>SUM(B1332:B1338)</f>
        <v>152</v>
      </c>
      <c r="C1331" s="121">
        <f>SUM(C1332:C1338)</f>
        <v>56</v>
      </c>
      <c r="D1331" s="113">
        <f t="shared" si="59"/>
        <v>-96</v>
      </c>
      <c r="E1331" s="114">
        <f t="shared" si="60"/>
        <v>-63.157894736842103</v>
      </c>
      <c r="F1331" s="121">
        <f>SUM(F1332:F1338)</f>
        <v>56</v>
      </c>
    </row>
    <row r="1332" spans="1:6" ht="15" customHeight="1">
      <c r="A1332" s="117" t="s">
        <v>59</v>
      </c>
      <c r="B1332" s="123">
        <v>46</v>
      </c>
      <c r="C1332" s="123"/>
      <c r="D1332" s="113">
        <f t="shared" si="59"/>
        <v>-46</v>
      </c>
      <c r="E1332" s="114">
        <f t="shared" si="60"/>
        <v>-100</v>
      </c>
      <c r="F1332" s="123"/>
    </row>
    <row r="1333" spans="1:6" ht="15" customHeight="1">
      <c r="A1333" s="117" t="s">
        <v>60</v>
      </c>
      <c r="B1333" s="123"/>
      <c r="C1333" s="123"/>
      <c r="D1333" s="113">
        <f t="shared" si="59"/>
        <v>0</v>
      </c>
      <c r="E1333" s="114">
        <f t="shared" si="60"/>
        <v>0</v>
      </c>
      <c r="F1333" s="123"/>
    </row>
    <row r="1334" spans="1:6" ht="15" customHeight="1">
      <c r="A1334" s="117" t="s">
        <v>61</v>
      </c>
      <c r="B1334" s="123"/>
      <c r="C1334" s="123"/>
      <c r="D1334" s="113">
        <f t="shared" si="59"/>
        <v>0</v>
      </c>
      <c r="E1334" s="114">
        <f t="shared" si="60"/>
        <v>0</v>
      </c>
      <c r="F1334" s="123"/>
    </row>
    <row r="1335" spans="1:6" ht="15" customHeight="1">
      <c r="A1335" s="117" t="s">
        <v>1075</v>
      </c>
      <c r="B1335" s="123">
        <v>106</v>
      </c>
      <c r="C1335" s="123"/>
      <c r="D1335" s="113">
        <f t="shared" si="59"/>
        <v>-106</v>
      </c>
      <c r="E1335" s="114">
        <f t="shared" si="60"/>
        <v>-100</v>
      </c>
      <c r="F1335" s="123"/>
    </row>
    <row r="1336" spans="1:6" ht="15" customHeight="1">
      <c r="A1336" s="117" t="s">
        <v>1076</v>
      </c>
      <c r="B1336" s="123"/>
      <c r="C1336" s="123"/>
      <c r="D1336" s="113">
        <f t="shared" si="59"/>
        <v>0</v>
      </c>
      <c r="E1336" s="114">
        <f t="shared" si="60"/>
        <v>0</v>
      </c>
      <c r="F1336" s="123"/>
    </row>
    <row r="1337" spans="1:6" ht="15" customHeight="1">
      <c r="A1337" s="117" t="s">
        <v>68</v>
      </c>
      <c r="B1337" s="123"/>
      <c r="C1337" s="123">
        <v>56</v>
      </c>
      <c r="D1337" s="113">
        <f t="shared" si="59"/>
        <v>56</v>
      </c>
      <c r="E1337" s="114">
        <f t="shared" si="60"/>
        <v>0</v>
      </c>
      <c r="F1337" s="123">
        <v>56</v>
      </c>
    </row>
    <row r="1338" spans="1:6" ht="15" customHeight="1">
      <c r="A1338" s="117" t="s">
        <v>1077</v>
      </c>
      <c r="B1338" s="123"/>
      <c r="C1338" s="123"/>
      <c r="D1338" s="113">
        <f t="shared" si="59"/>
        <v>0</v>
      </c>
      <c r="E1338" s="114">
        <f t="shared" si="60"/>
        <v>0</v>
      </c>
      <c r="F1338" s="123"/>
    </row>
    <row r="1339" spans="1:6" ht="15" customHeight="1">
      <c r="A1339" s="115" t="s">
        <v>1078</v>
      </c>
      <c r="B1339" s="121">
        <f>SUM(B1340:B1351)</f>
        <v>0</v>
      </c>
      <c r="C1339" s="121">
        <f>SUM(C1340:C1351)</f>
        <v>0</v>
      </c>
      <c r="D1339" s="113">
        <f t="shared" si="59"/>
        <v>0</v>
      </c>
      <c r="E1339" s="114">
        <f t="shared" si="60"/>
        <v>0</v>
      </c>
      <c r="F1339" s="121">
        <f>SUM(F1340:F1351)</f>
        <v>0</v>
      </c>
    </row>
    <row r="1340" spans="1:6" ht="15" customHeight="1">
      <c r="A1340" s="117" t="s">
        <v>59</v>
      </c>
      <c r="B1340" s="128"/>
      <c r="C1340" s="128"/>
      <c r="D1340" s="113">
        <f t="shared" si="59"/>
        <v>0</v>
      </c>
      <c r="E1340" s="114">
        <f t="shared" si="60"/>
        <v>0</v>
      </c>
      <c r="F1340" s="128"/>
    </row>
    <row r="1341" spans="1:6" ht="15" customHeight="1">
      <c r="A1341" s="117" t="s">
        <v>60</v>
      </c>
      <c r="B1341" s="128"/>
      <c r="C1341" s="128"/>
      <c r="D1341" s="113">
        <f t="shared" si="59"/>
        <v>0</v>
      </c>
      <c r="E1341" s="114">
        <f t="shared" si="60"/>
        <v>0</v>
      </c>
      <c r="F1341" s="128"/>
    </row>
    <row r="1342" spans="1:6" ht="15" customHeight="1">
      <c r="A1342" s="117" t="s">
        <v>61</v>
      </c>
      <c r="B1342" s="128"/>
      <c r="C1342" s="128"/>
      <c r="D1342" s="113">
        <f t="shared" si="59"/>
        <v>0</v>
      </c>
      <c r="E1342" s="114">
        <f t="shared" si="60"/>
        <v>0</v>
      </c>
      <c r="F1342" s="128"/>
    </row>
    <row r="1343" spans="1:6" ht="15" customHeight="1">
      <c r="A1343" s="117" t="s">
        <v>1079</v>
      </c>
      <c r="B1343" s="123"/>
      <c r="C1343" s="123"/>
      <c r="D1343" s="113">
        <f t="shared" si="59"/>
        <v>0</v>
      </c>
      <c r="E1343" s="114">
        <f t="shared" si="60"/>
        <v>0</v>
      </c>
      <c r="F1343" s="123"/>
    </row>
    <row r="1344" spans="1:6" ht="15" customHeight="1">
      <c r="A1344" s="117" t="s">
        <v>1080</v>
      </c>
      <c r="B1344" s="123"/>
      <c r="C1344" s="123"/>
      <c r="D1344" s="113">
        <f t="shared" si="59"/>
        <v>0</v>
      </c>
      <c r="E1344" s="114">
        <f t="shared" si="60"/>
        <v>0</v>
      </c>
      <c r="F1344" s="123"/>
    </row>
    <row r="1345" spans="1:6" ht="15" customHeight="1">
      <c r="A1345" s="117" t="s">
        <v>1081</v>
      </c>
      <c r="B1345" s="123"/>
      <c r="C1345" s="123"/>
      <c r="D1345" s="113">
        <f t="shared" si="59"/>
        <v>0</v>
      </c>
      <c r="E1345" s="114">
        <f t="shared" si="60"/>
        <v>0</v>
      </c>
      <c r="F1345" s="123"/>
    </row>
    <row r="1346" spans="1:6" ht="15" customHeight="1">
      <c r="A1346" s="117" t="s">
        <v>1082</v>
      </c>
      <c r="B1346" s="123"/>
      <c r="C1346" s="123"/>
      <c r="D1346" s="113">
        <f t="shared" si="59"/>
        <v>0</v>
      </c>
      <c r="E1346" s="114">
        <f t="shared" si="60"/>
        <v>0</v>
      </c>
      <c r="F1346" s="123"/>
    </row>
    <row r="1347" spans="1:6" ht="15" customHeight="1">
      <c r="A1347" s="166" t="s">
        <v>1231</v>
      </c>
      <c r="B1347" s="123"/>
      <c r="C1347" s="123"/>
      <c r="D1347" s="113">
        <f t="shared" si="59"/>
        <v>0</v>
      </c>
      <c r="E1347" s="114">
        <f t="shared" si="60"/>
        <v>0</v>
      </c>
      <c r="F1347" s="123"/>
    </row>
    <row r="1348" spans="1:6" ht="15" customHeight="1">
      <c r="A1348" s="117" t="s">
        <v>1083</v>
      </c>
      <c r="B1348" s="123"/>
      <c r="C1348" s="123"/>
      <c r="D1348" s="113">
        <f t="shared" si="59"/>
        <v>0</v>
      </c>
      <c r="E1348" s="114">
        <f t="shared" si="60"/>
        <v>0</v>
      </c>
      <c r="F1348" s="123"/>
    </row>
    <row r="1349" spans="1:6" ht="15" customHeight="1">
      <c r="A1349" s="117" t="s">
        <v>1084</v>
      </c>
      <c r="B1349" s="123"/>
      <c r="C1349" s="123"/>
      <c r="D1349" s="113">
        <f t="shared" si="59"/>
        <v>0</v>
      </c>
      <c r="E1349" s="114">
        <f t="shared" si="60"/>
        <v>0</v>
      </c>
      <c r="F1349" s="123"/>
    </row>
    <row r="1350" spans="1:6" ht="15" customHeight="1">
      <c r="A1350" s="117" t="s">
        <v>1085</v>
      </c>
      <c r="B1350" s="123"/>
      <c r="C1350" s="123"/>
      <c r="D1350" s="113">
        <f t="shared" si="59"/>
        <v>0</v>
      </c>
      <c r="E1350" s="114">
        <f t="shared" si="60"/>
        <v>0</v>
      </c>
      <c r="F1350" s="123"/>
    </row>
    <row r="1351" spans="1:6" ht="15" customHeight="1">
      <c r="A1351" s="117" t="s">
        <v>1086</v>
      </c>
      <c r="B1351" s="123"/>
      <c r="C1351" s="123"/>
      <c r="D1351" s="113">
        <f t="shared" si="59"/>
        <v>0</v>
      </c>
      <c r="E1351" s="114">
        <f t="shared" si="60"/>
        <v>0</v>
      </c>
      <c r="F1351" s="123"/>
    </row>
    <row r="1352" spans="1:6" ht="15" customHeight="1">
      <c r="A1352" s="115" t="s">
        <v>1087</v>
      </c>
      <c r="B1352" s="121">
        <f>SUM(B1353:B1355)</f>
        <v>0</v>
      </c>
      <c r="C1352" s="121">
        <f>SUM(C1353:C1355)</f>
        <v>0</v>
      </c>
      <c r="D1352" s="113">
        <f t="shared" si="59"/>
        <v>0</v>
      </c>
      <c r="E1352" s="114">
        <f t="shared" si="60"/>
        <v>0</v>
      </c>
      <c r="F1352" s="121">
        <f>SUM(F1353:F1355)</f>
        <v>0</v>
      </c>
    </row>
    <row r="1353" spans="1:6" ht="15" customHeight="1">
      <c r="A1353" s="117" t="s">
        <v>1088</v>
      </c>
      <c r="B1353" s="123"/>
      <c r="C1353" s="123"/>
      <c r="D1353" s="113">
        <f t="shared" si="59"/>
        <v>0</v>
      </c>
      <c r="E1353" s="114">
        <f t="shared" si="60"/>
        <v>0</v>
      </c>
      <c r="F1353" s="123"/>
    </row>
    <row r="1354" spans="1:6" ht="15" customHeight="1">
      <c r="A1354" s="117" t="s">
        <v>1089</v>
      </c>
      <c r="B1354" s="123"/>
      <c r="C1354" s="123"/>
      <c r="D1354" s="113">
        <f t="shared" si="59"/>
        <v>0</v>
      </c>
      <c r="E1354" s="114">
        <f t="shared" si="60"/>
        <v>0</v>
      </c>
      <c r="F1354" s="123"/>
    </row>
    <row r="1355" spans="1:6" ht="15" customHeight="1">
      <c r="A1355" s="117" t="s">
        <v>1090</v>
      </c>
      <c r="B1355" s="123"/>
      <c r="C1355" s="123"/>
      <c r="D1355" s="113">
        <f t="shared" si="59"/>
        <v>0</v>
      </c>
      <c r="E1355" s="114">
        <f t="shared" si="60"/>
        <v>0</v>
      </c>
      <c r="F1355" s="123"/>
    </row>
    <row r="1356" spans="1:6" ht="15" customHeight="1">
      <c r="A1356" s="115" t="s">
        <v>1091</v>
      </c>
      <c r="B1356" s="121">
        <f>SUM(B1357:B1361)</f>
        <v>0</v>
      </c>
      <c r="C1356" s="121">
        <f>SUM(C1357:C1361)</f>
        <v>0</v>
      </c>
      <c r="D1356" s="113">
        <f t="shared" si="59"/>
        <v>0</v>
      </c>
      <c r="E1356" s="114">
        <f t="shared" si="60"/>
        <v>0</v>
      </c>
      <c r="F1356" s="121">
        <f>SUM(F1357:F1361)</f>
        <v>0</v>
      </c>
    </row>
    <row r="1357" spans="1:6" ht="15" customHeight="1">
      <c r="A1357" s="117" t="s">
        <v>1092</v>
      </c>
      <c r="B1357" s="123"/>
      <c r="C1357" s="123"/>
      <c r="D1357" s="113">
        <f t="shared" si="59"/>
        <v>0</v>
      </c>
      <c r="E1357" s="114">
        <f t="shared" si="60"/>
        <v>0</v>
      </c>
      <c r="F1357" s="123"/>
    </row>
    <row r="1358" spans="1:6" ht="15" customHeight="1">
      <c r="A1358" s="117" t="s">
        <v>1093</v>
      </c>
      <c r="B1358" s="123"/>
      <c r="C1358" s="123"/>
      <c r="D1358" s="113">
        <f t="shared" si="59"/>
        <v>0</v>
      </c>
      <c r="E1358" s="114">
        <f t="shared" si="60"/>
        <v>0</v>
      </c>
      <c r="F1358" s="123"/>
    </row>
    <row r="1359" spans="1:6" ht="15" customHeight="1">
      <c r="A1359" s="117" t="s">
        <v>1094</v>
      </c>
      <c r="B1359" s="123"/>
      <c r="C1359" s="123"/>
      <c r="D1359" s="113">
        <f t="shared" si="59"/>
        <v>0</v>
      </c>
      <c r="E1359" s="114">
        <f t="shared" si="60"/>
        <v>0</v>
      </c>
      <c r="F1359" s="123"/>
    </row>
    <row r="1360" spans="1:6" ht="15" customHeight="1">
      <c r="A1360" s="117" t="s">
        <v>1095</v>
      </c>
      <c r="B1360" s="123"/>
      <c r="C1360" s="123"/>
      <c r="D1360" s="113">
        <f t="shared" si="59"/>
        <v>0</v>
      </c>
      <c r="E1360" s="114">
        <f t="shared" si="60"/>
        <v>0</v>
      </c>
      <c r="F1360" s="123"/>
    </row>
    <row r="1361" spans="1:6" ht="15" customHeight="1">
      <c r="A1361" s="117" t="s">
        <v>1096</v>
      </c>
      <c r="B1361" s="123"/>
      <c r="C1361" s="123"/>
      <c r="D1361" s="113">
        <f t="shared" si="59"/>
        <v>0</v>
      </c>
      <c r="E1361" s="114">
        <f t="shared" si="60"/>
        <v>0</v>
      </c>
      <c r="F1361" s="123"/>
    </row>
    <row r="1362" spans="1:6" ht="15" customHeight="1">
      <c r="A1362" s="115" t="s">
        <v>1097</v>
      </c>
      <c r="B1362" s="123"/>
      <c r="C1362" s="123"/>
      <c r="D1362" s="113">
        <f t="shared" si="59"/>
        <v>0</v>
      </c>
      <c r="E1362" s="114">
        <f t="shared" si="60"/>
        <v>0</v>
      </c>
      <c r="F1362" s="123"/>
    </row>
    <row r="1363" spans="1:6" ht="15" customHeight="1">
      <c r="A1363" s="115" t="s">
        <v>1098</v>
      </c>
      <c r="B1363" s="123"/>
      <c r="C1363" s="123">
        <v>1350</v>
      </c>
      <c r="D1363" s="113">
        <f t="shared" si="59"/>
        <v>1350</v>
      </c>
      <c r="E1363" s="114">
        <f t="shared" si="60"/>
        <v>0</v>
      </c>
      <c r="F1363" s="123">
        <v>1350</v>
      </c>
    </row>
    <row r="1364" spans="1:6" ht="15" customHeight="1">
      <c r="A1364" s="115" t="s">
        <v>1099</v>
      </c>
      <c r="B1364" s="122">
        <f>B1365+B1366</f>
        <v>0</v>
      </c>
      <c r="C1364" s="122">
        <f>C1365+C1366</f>
        <v>0</v>
      </c>
      <c r="D1364" s="113">
        <f t="shared" si="59"/>
        <v>0</v>
      </c>
      <c r="E1364" s="114">
        <f t="shared" si="60"/>
        <v>0</v>
      </c>
      <c r="F1364" s="122">
        <f>F1365+F1366</f>
        <v>0</v>
      </c>
    </row>
    <row r="1365" spans="1:6" ht="15" customHeight="1">
      <c r="A1365" s="115" t="s">
        <v>1100</v>
      </c>
      <c r="B1365" s="123"/>
      <c r="C1365" s="123"/>
      <c r="D1365" s="113">
        <f t="shared" si="59"/>
        <v>0</v>
      </c>
      <c r="E1365" s="114">
        <f t="shared" si="60"/>
        <v>0</v>
      </c>
      <c r="F1365" s="123"/>
    </row>
    <row r="1366" spans="1:6" ht="15" customHeight="1">
      <c r="A1366" s="115" t="s">
        <v>1101</v>
      </c>
      <c r="B1366" s="122">
        <f>B1367</f>
        <v>0</v>
      </c>
      <c r="C1366" s="122">
        <f>C1367</f>
        <v>0</v>
      </c>
      <c r="D1366" s="113">
        <f t="shared" si="59"/>
        <v>0</v>
      </c>
      <c r="E1366" s="114">
        <f t="shared" si="60"/>
        <v>0</v>
      </c>
      <c r="F1366" s="122">
        <f>F1367</f>
        <v>0</v>
      </c>
    </row>
    <row r="1367" spans="1:6" ht="15" customHeight="1">
      <c r="A1367" s="117" t="s">
        <v>1102</v>
      </c>
      <c r="B1367" s="123"/>
      <c r="C1367" s="123"/>
      <c r="D1367" s="113">
        <f t="shared" si="59"/>
        <v>0</v>
      </c>
      <c r="E1367" s="114">
        <f t="shared" si="60"/>
        <v>0</v>
      </c>
      <c r="F1367" s="123"/>
    </row>
    <row r="1368" spans="1:6" ht="15" customHeight="1">
      <c r="A1368" s="115" t="s">
        <v>1103</v>
      </c>
      <c r="B1368" s="122">
        <f>B1369+B1370+B1371</f>
        <v>1000</v>
      </c>
      <c r="C1368" s="122">
        <f>C1369+C1370+C1371</f>
        <v>1000</v>
      </c>
      <c r="D1368" s="113">
        <f t="shared" si="59"/>
        <v>0</v>
      </c>
      <c r="E1368" s="114">
        <f t="shared" si="60"/>
        <v>0</v>
      </c>
      <c r="F1368" s="122">
        <f>F1369+F1370+F1371</f>
        <v>1000</v>
      </c>
    </row>
    <row r="1369" spans="1:6" ht="15" customHeight="1">
      <c r="A1369" s="115" t="s">
        <v>1104</v>
      </c>
      <c r="B1369" s="123"/>
      <c r="C1369" s="123"/>
      <c r="D1369" s="113">
        <f t="shared" si="59"/>
        <v>0</v>
      </c>
      <c r="E1369" s="114">
        <f t="shared" si="60"/>
        <v>0</v>
      </c>
      <c r="F1369" s="123"/>
    </row>
    <row r="1370" spans="1:6" ht="15" customHeight="1">
      <c r="A1370" s="115" t="s">
        <v>1105</v>
      </c>
      <c r="B1370" s="123"/>
      <c r="C1370" s="123"/>
      <c r="D1370" s="113">
        <f t="shared" si="59"/>
        <v>0</v>
      </c>
      <c r="E1370" s="114">
        <f t="shared" si="60"/>
        <v>0</v>
      </c>
      <c r="F1370" s="123"/>
    </row>
    <row r="1371" spans="1:6" ht="15" customHeight="1">
      <c r="A1371" s="115" t="s">
        <v>1106</v>
      </c>
      <c r="B1371" s="122">
        <f>SUM(B1372:B1375)</f>
        <v>1000</v>
      </c>
      <c r="C1371" s="122">
        <f>SUM(C1372:C1375)</f>
        <v>1000</v>
      </c>
      <c r="D1371" s="113">
        <f t="shared" si="59"/>
        <v>0</v>
      </c>
      <c r="E1371" s="114">
        <f t="shared" si="60"/>
        <v>0</v>
      </c>
      <c r="F1371" s="122">
        <f>SUM(F1372:F1375)</f>
        <v>1000</v>
      </c>
    </row>
    <row r="1372" spans="1:6" ht="15" customHeight="1">
      <c r="A1372" s="117" t="s">
        <v>1107</v>
      </c>
      <c r="B1372" s="129"/>
      <c r="C1372" s="129"/>
      <c r="D1372" s="113">
        <f t="shared" si="59"/>
        <v>0</v>
      </c>
      <c r="E1372" s="114">
        <f t="shared" si="60"/>
        <v>0</v>
      </c>
      <c r="F1372" s="129"/>
    </row>
    <row r="1373" spans="1:6" ht="15" customHeight="1">
      <c r="A1373" s="117" t="s">
        <v>1108</v>
      </c>
      <c r="B1373" s="129"/>
      <c r="C1373" s="129"/>
      <c r="D1373" s="113">
        <f t="shared" si="59"/>
        <v>0</v>
      </c>
      <c r="E1373" s="114">
        <f t="shared" si="60"/>
        <v>0</v>
      </c>
      <c r="F1373" s="129"/>
    </row>
    <row r="1374" spans="1:6" ht="15" customHeight="1">
      <c r="A1374" s="117" t="s">
        <v>1109</v>
      </c>
      <c r="B1374" s="129"/>
      <c r="C1374" s="129"/>
      <c r="D1374" s="113">
        <f t="shared" ref="D1374:D1379" si="61">C1374-B1374</f>
        <v>0</v>
      </c>
      <c r="E1374" s="114">
        <f t="shared" si="60"/>
        <v>0</v>
      </c>
      <c r="F1374" s="129"/>
    </row>
    <row r="1375" spans="1:6" ht="15" customHeight="1">
      <c r="A1375" s="117" t="s">
        <v>1110</v>
      </c>
      <c r="B1375" s="129">
        <v>1000</v>
      </c>
      <c r="C1375" s="129">
        <v>1000</v>
      </c>
      <c r="D1375" s="113">
        <f t="shared" si="61"/>
        <v>0</v>
      </c>
      <c r="E1375" s="114">
        <f t="shared" si="60"/>
        <v>0</v>
      </c>
      <c r="F1375" s="129">
        <v>1000</v>
      </c>
    </row>
    <row r="1376" spans="1:6" ht="15" customHeight="1">
      <c r="A1376" s="115" t="s">
        <v>1111</v>
      </c>
      <c r="B1376" s="129">
        <f>SUM(B1377:B1379)</f>
        <v>0</v>
      </c>
      <c r="C1376" s="129">
        <f>SUM(C1377:C1379)</f>
        <v>0</v>
      </c>
      <c r="D1376" s="113">
        <f t="shared" si="61"/>
        <v>0</v>
      </c>
      <c r="E1376" s="114">
        <f t="shared" si="60"/>
        <v>0</v>
      </c>
      <c r="F1376" s="129">
        <f>SUM(F1377:F1379)</f>
        <v>0</v>
      </c>
    </row>
    <row r="1377" spans="1:6" ht="15" customHeight="1">
      <c r="A1377" s="115" t="s">
        <v>1112</v>
      </c>
      <c r="B1377" s="129"/>
      <c r="C1377" s="129"/>
      <c r="D1377" s="113">
        <f t="shared" si="61"/>
        <v>0</v>
      </c>
      <c r="E1377" s="114">
        <f t="shared" si="60"/>
        <v>0</v>
      </c>
      <c r="F1377" s="129"/>
    </row>
    <row r="1378" spans="1:6" ht="15" customHeight="1">
      <c r="A1378" s="115" t="s">
        <v>1113</v>
      </c>
      <c r="B1378" s="129"/>
      <c r="C1378" s="129"/>
      <c r="D1378" s="113">
        <f t="shared" si="61"/>
        <v>0</v>
      </c>
      <c r="E1378" s="114">
        <f t="shared" si="60"/>
        <v>0</v>
      </c>
      <c r="F1378" s="129"/>
    </row>
    <row r="1379" spans="1:6" ht="15" customHeight="1">
      <c r="A1379" s="115" t="s">
        <v>1114</v>
      </c>
      <c r="B1379" s="129"/>
      <c r="C1379" s="129"/>
      <c r="D1379" s="113">
        <f t="shared" si="61"/>
        <v>0</v>
      </c>
      <c r="E1379" s="114">
        <f t="shared" si="60"/>
        <v>0</v>
      </c>
      <c r="F1379" s="129"/>
    </row>
    <row r="1380" spans="1:6" ht="15.75" customHeight="1"/>
    <row r="1381" spans="1:6" ht="15.75" customHeight="1"/>
    <row r="1382" spans="1:6" ht="15.75" customHeight="1"/>
    <row r="1383" spans="1:6" ht="15.75" customHeight="1"/>
    <row r="1384" spans="1:6" ht="15.75" customHeight="1"/>
    <row r="1385" spans="1:6" ht="15.75" customHeight="1"/>
    <row r="1386" spans="1:6" ht="15.75" customHeight="1"/>
    <row r="1387" spans="1:6" ht="15.75" customHeight="1"/>
    <row r="1388" spans="1:6" ht="15.75" customHeight="1"/>
    <row r="1389" spans="1:6" ht="15.75" customHeight="1"/>
    <row r="1390" spans="1:6" ht="15.75" customHeight="1"/>
    <row r="1391" spans="1:6" ht="15.75" customHeight="1"/>
    <row r="1392" spans="1:6" ht="15.75" customHeight="1"/>
    <row r="1393" ht="15.75" customHeight="1"/>
    <row r="1394" ht="15.75" customHeight="1"/>
    <row r="1395" ht="15.75" customHeight="1"/>
    <row r="1396" ht="15.75" customHeight="1"/>
    <row r="1397" ht="15.75" customHeight="1"/>
    <row r="1398" ht="15.75" customHeight="1"/>
    <row r="1399" ht="15.75" customHeight="1"/>
    <row r="1400" ht="15.75" customHeight="1"/>
    <row r="1401" ht="15.75" customHeight="1"/>
    <row r="1402" ht="15.75" customHeight="1"/>
    <row r="1403" ht="15.75" customHeight="1"/>
    <row r="1404" ht="15.75" customHeight="1"/>
    <row r="1405" ht="15.75" customHeight="1"/>
    <row r="1406" ht="15.75" customHeight="1"/>
    <row r="1407" ht="15.75" customHeight="1"/>
    <row r="1408" ht="15.75" customHeight="1"/>
    <row r="1409" ht="15.75" customHeight="1"/>
    <row r="1410" ht="15.75" customHeight="1"/>
    <row r="1411" ht="15.75" customHeight="1"/>
    <row r="1412" ht="15.75" customHeight="1"/>
    <row r="1413" ht="15.75" customHeight="1"/>
    <row r="1414" ht="15.75" customHeight="1"/>
    <row r="1415" ht="15.75" customHeight="1"/>
    <row r="1416" ht="15.75" customHeight="1"/>
    <row r="1417" ht="15.75" customHeight="1"/>
    <row r="1418" ht="15.75" customHeight="1"/>
    <row r="1419" ht="15.75" customHeight="1"/>
    <row r="1420" ht="15.75" customHeight="1"/>
    <row r="1421" ht="15.75" customHeight="1"/>
    <row r="1422" ht="15.75" customHeight="1"/>
    <row r="1423" ht="15.75" customHeight="1"/>
    <row r="1424" ht="15.75" customHeight="1"/>
    <row r="1425" ht="15.75" customHeight="1"/>
    <row r="1426" ht="15.75" customHeight="1"/>
    <row r="1427" ht="15.75" customHeight="1"/>
    <row r="1428" ht="15.75" customHeight="1"/>
    <row r="1429" ht="15.75" customHeight="1"/>
    <row r="1430" ht="15.75" customHeight="1"/>
    <row r="1431" ht="15.75" customHeight="1"/>
    <row r="1432" ht="15.75" customHeight="1"/>
    <row r="1433" ht="15.75" customHeight="1"/>
    <row r="1434" ht="15.75" customHeight="1"/>
    <row r="1435" ht="15.75" customHeight="1"/>
    <row r="1436" ht="15.75" customHeight="1"/>
    <row r="1437" ht="15.75" customHeight="1"/>
    <row r="1438" ht="15.75" customHeight="1"/>
    <row r="1439" ht="15.75" customHeight="1"/>
    <row r="1440" ht="15.75" customHeight="1"/>
    <row r="1441" ht="15.75" customHeight="1"/>
    <row r="1442" ht="15.75" customHeight="1"/>
    <row r="1443" ht="15.75" customHeight="1"/>
    <row r="1444" ht="15.75" customHeight="1"/>
    <row r="1445" ht="15.75" customHeight="1"/>
    <row r="1446" ht="15.75" customHeight="1"/>
    <row r="1447" ht="15.75" customHeight="1"/>
    <row r="1448" ht="15.75" customHeight="1"/>
    <row r="1449" ht="15.75" customHeight="1"/>
    <row r="1450" ht="15.75" customHeight="1"/>
    <row r="1451" ht="15.75" customHeight="1"/>
    <row r="1452" ht="15.75" customHeight="1"/>
    <row r="1453" ht="15.75" customHeight="1"/>
    <row r="1454" ht="15.75" customHeight="1"/>
    <row r="1455" ht="15.75" customHeight="1"/>
    <row r="1456" ht="15.75" customHeight="1"/>
    <row r="1457" ht="15.75" customHeight="1"/>
    <row r="1458" ht="15.75" customHeight="1"/>
    <row r="1459" ht="15.75" customHeight="1"/>
    <row r="1460" ht="15.75" customHeight="1"/>
    <row r="1461" ht="15.75" customHeight="1"/>
    <row r="1462" ht="15.75" customHeight="1"/>
    <row r="1463" ht="15.75" customHeight="1"/>
    <row r="1464" ht="15.75" customHeight="1"/>
    <row r="1465" ht="15.75" customHeight="1"/>
    <row r="1466" ht="15.75" customHeight="1"/>
    <row r="1467" ht="15.75" customHeight="1"/>
    <row r="1468" ht="15.75" customHeight="1"/>
    <row r="1469" ht="15.75" customHeight="1"/>
    <row r="1470" ht="15.75" customHeight="1"/>
    <row r="1471" ht="15.75" customHeight="1"/>
    <row r="1472" ht="15.75" customHeight="1"/>
    <row r="1473" ht="15.75" customHeight="1"/>
    <row r="1474" ht="15.75" customHeight="1"/>
    <row r="1475" ht="15.75" customHeight="1"/>
    <row r="1476" ht="15.75" customHeight="1"/>
    <row r="1477" ht="15.75" customHeight="1"/>
    <row r="1478" ht="15.75" customHeight="1"/>
    <row r="1479" ht="15.75" customHeight="1"/>
    <row r="1480" ht="15.75" customHeight="1"/>
    <row r="1481" ht="15.75" customHeight="1"/>
    <row r="1482" ht="15.75" customHeight="1"/>
    <row r="1483" ht="15.75" customHeight="1"/>
    <row r="1484" ht="15.75" customHeight="1"/>
    <row r="1485" ht="15.75" customHeight="1"/>
    <row r="1486" ht="15.75" customHeight="1"/>
    <row r="1487" ht="15.75" customHeight="1"/>
    <row r="1488" ht="15.75" customHeight="1"/>
    <row r="1489" ht="15.75" customHeight="1"/>
    <row r="1490" ht="15.75" customHeight="1"/>
    <row r="1491" ht="15.75" customHeight="1"/>
    <row r="1492" ht="15.75" customHeight="1"/>
    <row r="1493" ht="15.75" customHeight="1"/>
    <row r="1494" ht="15.75" customHeight="1"/>
    <row r="1495" ht="15.75" customHeight="1"/>
    <row r="1496" ht="15.75" customHeight="1"/>
    <row r="1497" ht="15.75" customHeight="1"/>
    <row r="1498" ht="15.75" customHeight="1"/>
    <row r="1499" ht="15.75" customHeight="1"/>
    <row r="1500" ht="15.75" customHeight="1"/>
    <row r="1501" ht="15.75" customHeight="1"/>
    <row r="1502" ht="15.75" customHeight="1"/>
    <row r="1503" ht="15.75" customHeight="1"/>
    <row r="1504" ht="15.75" customHeight="1"/>
    <row r="1505" ht="15.75" customHeight="1"/>
    <row r="1506" ht="15.75" customHeight="1"/>
    <row r="1507" ht="15.75" customHeight="1"/>
    <row r="1508" ht="15.75" customHeight="1"/>
    <row r="1509" ht="15.75" customHeight="1"/>
    <row r="1510" ht="15.75" customHeight="1"/>
    <row r="1511" ht="15.75" customHeight="1"/>
    <row r="1512" ht="15.75" customHeight="1"/>
    <row r="1513" ht="15.75" customHeight="1"/>
    <row r="1514" ht="15.75" customHeight="1"/>
    <row r="1515" ht="15.75" customHeight="1"/>
    <row r="1516" ht="15.75" customHeight="1"/>
    <row r="1517" ht="15.75" customHeight="1"/>
    <row r="1518" ht="15.75" customHeight="1"/>
    <row r="1519" ht="15.75" customHeight="1"/>
    <row r="1520" ht="15.75" customHeight="1"/>
    <row r="1521" ht="15.75" customHeight="1"/>
    <row r="1522" ht="15.75" customHeight="1"/>
    <row r="1523" ht="15.75" customHeight="1"/>
    <row r="1524" ht="15.75" customHeight="1"/>
    <row r="1525" ht="15.75" customHeight="1"/>
    <row r="1526" ht="15.75" customHeight="1"/>
    <row r="1527" ht="15.75" customHeight="1"/>
    <row r="1528" ht="15.75" customHeight="1"/>
    <row r="1529" ht="15.75" customHeight="1"/>
    <row r="1530" ht="15.75" customHeight="1"/>
    <row r="1531" ht="15.75" customHeight="1"/>
    <row r="1532" ht="15.75" customHeight="1"/>
    <row r="1533" ht="15.75" customHeight="1"/>
    <row r="1534" ht="15.75" customHeight="1"/>
    <row r="1535" ht="15.75" customHeight="1"/>
    <row r="1536" ht="15.75" customHeight="1"/>
    <row r="1537" ht="15.75" customHeight="1"/>
    <row r="1538" ht="15.75" customHeight="1"/>
    <row r="1539" ht="15.75" customHeight="1"/>
    <row r="1540" ht="15.75" customHeight="1"/>
    <row r="1541" ht="15.75" customHeight="1"/>
    <row r="1542" ht="15.75" customHeight="1"/>
    <row r="1543" ht="15.75" customHeight="1"/>
    <row r="1544" ht="15.75" customHeight="1"/>
    <row r="1545" ht="15.75" customHeight="1"/>
    <row r="1546" ht="15.75" customHeight="1"/>
    <row r="1547" ht="15.75" customHeight="1"/>
    <row r="1548" ht="15.75" customHeight="1"/>
    <row r="1549" ht="15.75" customHeight="1"/>
    <row r="1550" ht="15.75" customHeight="1"/>
    <row r="1551" ht="15.75" customHeight="1"/>
    <row r="1552" ht="15.75" customHeight="1"/>
    <row r="1553" ht="15.75" customHeight="1"/>
    <row r="1554" ht="15.75" customHeight="1"/>
    <row r="1555" ht="15.75" customHeight="1"/>
    <row r="1556" ht="15.75" customHeight="1"/>
    <row r="1557" ht="15.75" customHeight="1"/>
    <row r="1558" ht="15.75" customHeight="1"/>
    <row r="1559" ht="15.75" customHeight="1"/>
    <row r="1560" ht="15.75" customHeight="1"/>
    <row r="1561" ht="15.75" customHeight="1"/>
    <row r="1562" ht="15.75" customHeight="1"/>
    <row r="1563" ht="15.75" customHeight="1"/>
    <row r="1564" ht="15.75" customHeight="1"/>
    <row r="1565" ht="15.75" customHeight="1"/>
    <row r="1566" ht="15.75" customHeight="1"/>
    <row r="1567" ht="15.75" customHeight="1"/>
    <row r="1568" ht="15.75" customHeight="1"/>
    <row r="1569" ht="15.75" customHeight="1"/>
    <row r="1570" ht="15.75" customHeight="1"/>
    <row r="1571" ht="15.75" customHeight="1"/>
    <row r="1572" ht="15.75" customHeight="1"/>
    <row r="1573" ht="15.75" customHeight="1"/>
    <row r="1574" ht="15.75" customHeight="1"/>
    <row r="1575" ht="15.75" customHeight="1"/>
    <row r="1576" ht="15.75" customHeight="1"/>
    <row r="1577" ht="15.75" customHeight="1"/>
    <row r="1578" ht="15.75" customHeight="1"/>
    <row r="1579" ht="15.75" customHeight="1"/>
    <row r="1580" ht="15.75" customHeight="1"/>
    <row r="1581" ht="15.75" customHeight="1"/>
    <row r="1582" ht="15.75" customHeight="1"/>
    <row r="1583" ht="15.75" customHeight="1"/>
    <row r="1584" ht="15.75" customHeight="1"/>
    <row r="1585" ht="15.75" customHeight="1"/>
    <row r="1586" ht="15.75" customHeight="1"/>
    <row r="1587" ht="15.75" customHeight="1"/>
    <row r="1588" ht="15.75" customHeight="1"/>
    <row r="1589" ht="15.75" customHeight="1"/>
    <row r="1590" ht="15.75" customHeight="1"/>
    <row r="1591" ht="15.75" customHeight="1"/>
    <row r="1592" ht="15.75" customHeight="1"/>
    <row r="1593" ht="15.75" customHeight="1"/>
    <row r="1594" ht="15.75" customHeight="1"/>
    <row r="1595" ht="15.75" customHeight="1"/>
    <row r="1596" ht="15.75" customHeight="1"/>
    <row r="1597" ht="15.75" customHeight="1"/>
    <row r="1598" ht="15.75" customHeight="1"/>
    <row r="1599" ht="15.75" customHeight="1"/>
    <row r="1600" ht="15.75" customHeight="1"/>
    <row r="1601" ht="15.75" customHeight="1"/>
    <row r="1602" ht="15.75" customHeight="1"/>
    <row r="1603" ht="15.75" customHeight="1"/>
    <row r="1604" ht="15.75" customHeight="1"/>
    <row r="1605" ht="15.75" customHeight="1"/>
    <row r="1606" ht="15.75" customHeight="1"/>
    <row r="1607" ht="15.75" customHeight="1"/>
    <row r="1608" ht="15.75" customHeight="1"/>
    <row r="1609" ht="15.75" customHeight="1"/>
    <row r="1610" ht="15.75" customHeight="1"/>
    <row r="1611" ht="15.75" customHeight="1"/>
    <row r="1612" ht="15.75" customHeight="1"/>
    <row r="1613" ht="15.75" customHeight="1"/>
    <row r="1614" ht="15.75" customHeight="1"/>
    <row r="1615" ht="15.75" customHeight="1"/>
    <row r="1616" ht="15.75" customHeight="1"/>
    <row r="1617" ht="15.75" customHeight="1"/>
    <row r="1618" ht="15.75" customHeight="1"/>
    <row r="1619" ht="15.75" customHeight="1"/>
    <row r="1620" ht="15.75" customHeight="1"/>
    <row r="1621" ht="15.75" customHeight="1"/>
    <row r="1622" ht="15.75" customHeight="1"/>
    <row r="1623" ht="15.75" customHeight="1"/>
    <row r="1624" ht="15.75" customHeight="1"/>
    <row r="1625" ht="15.75" customHeight="1"/>
    <row r="1626" ht="15.75" customHeight="1"/>
    <row r="1627" ht="15.75" customHeight="1"/>
    <row r="1628" ht="15.75" customHeight="1"/>
    <row r="1629" ht="15.75" customHeight="1"/>
    <row r="1630" ht="15.75" customHeight="1"/>
    <row r="1631" ht="15.75" customHeight="1"/>
    <row r="1632" ht="15.75" customHeight="1"/>
    <row r="1633" ht="15.75" customHeight="1"/>
    <row r="1634" ht="15.75" customHeight="1"/>
    <row r="1635" ht="15.75" customHeight="1"/>
    <row r="1636" ht="15.75" customHeight="1"/>
    <row r="1637" ht="15.75" customHeight="1"/>
    <row r="1638" ht="15.75" customHeight="1"/>
    <row r="1639" ht="15.75" customHeight="1"/>
    <row r="1640" ht="15.75" customHeight="1"/>
    <row r="1641" ht="15.75" customHeight="1"/>
    <row r="1642" ht="15.75" customHeight="1"/>
    <row r="1643" ht="15.75" customHeight="1"/>
    <row r="1644" ht="15.75" customHeight="1"/>
    <row r="1645" ht="15.75" customHeight="1"/>
    <row r="1646" ht="15.75" customHeight="1"/>
    <row r="1647" ht="15.75" customHeight="1"/>
    <row r="1648" ht="15.75" customHeight="1"/>
    <row r="1649" ht="15.75" customHeight="1"/>
    <row r="1650" ht="15.75" customHeight="1"/>
    <row r="1651" ht="15.75" customHeight="1"/>
    <row r="1652" ht="15.75" customHeight="1"/>
    <row r="1653" ht="15.75" customHeight="1"/>
    <row r="1654" ht="15.75" customHeight="1"/>
    <row r="1655" ht="15.75" customHeight="1"/>
    <row r="1656" ht="15.75" customHeight="1"/>
    <row r="1657" ht="15.75" customHeight="1"/>
    <row r="1658" ht="15.75" customHeight="1"/>
    <row r="1659" ht="15.75" customHeight="1"/>
    <row r="1660" ht="15.75" customHeight="1"/>
    <row r="1661" ht="15.75" customHeight="1"/>
    <row r="1662" ht="15.75" customHeight="1"/>
    <row r="1663" ht="15.75" customHeight="1"/>
    <row r="1664" ht="15.75" customHeight="1"/>
    <row r="1665" ht="15.75" customHeight="1"/>
    <row r="1666" ht="15.75" customHeight="1"/>
    <row r="1667" ht="15.75" customHeight="1"/>
    <row r="1668" ht="15.75" customHeight="1"/>
    <row r="1669" ht="15.75" customHeight="1"/>
    <row r="1670" ht="15.75" customHeight="1"/>
    <row r="1671" ht="15.75" customHeight="1"/>
    <row r="1672" ht="15.75" customHeight="1"/>
    <row r="1673" ht="15.75" customHeight="1"/>
    <row r="1674" ht="15.75" customHeight="1"/>
    <row r="1675" ht="15.75" customHeight="1"/>
    <row r="1676" ht="15.75" customHeight="1"/>
    <row r="1677" ht="15.75" customHeight="1"/>
    <row r="1678" ht="15.75" customHeight="1"/>
    <row r="1679" ht="15.75" customHeight="1"/>
    <row r="1680" ht="15.75" customHeight="1"/>
    <row r="1681" ht="15.75" customHeight="1"/>
    <row r="1682" ht="15.75" customHeight="1"/>
    <row r="1683" ht="15.75" customHeight="1"/>
    <row r="1684" ht="15.75" customHeight="1"/>
    <row r="1685" ht="15.75" customHeight="1"/>
    <row r="1686" ht="15.75" customHeight="1"/>
    <row r="1687" ht="15.75" customHeight="1"/>
    <row r="1688" ht="15.75" customHeight="1"/>
    <row r="1689" ht="15.75" customHeight="1"/>
    <row r="1690" ht="15.75" customHeight="1"/>
    <row r="1691" ht="15.75" customHeight="1"/>
    <row r="1692" ht="15.75" customHeight="1"/>
    <row r="1693" ht="15.75" customHeight="1"/>
    <row r="1694" ht="15.75" customHeight="1"/>
    <row r="1695" ht="15.75" customHeight="1"/>
    <row r="1696" ht="15.75" customHeight="1"/>
    <row r="1697" ht="15.75" customHeight="1"/>
    <row r="1698" ht="15.75" customHeight="1"/>
    <row r="1699" ht="15.75" customHeight="1"/>
    <row r="1700" ht="15.75" customHeight="1"/>
    <row r="1701" ht="15.75" customHeight="1"/>
    <row r="1702" ht="15.75" customHeight="1"/>
    <row r="1703" ht="15.75" customHeight="1"/>
    <row r="1704" ht="15.75" customHeight="1"/>
    <row r="1705" ht="15.75" customHeight="1"/>
    <row r="1706" ht="15.75" customHeight="1"/>
    <row r="1707" ht="15.75" customHeight="1"/>
    <row r="1708" ht="15.75" customHeight="1"/>
    <row r="1709" ht="15.75" customHeight="1"/>
    <row r="1710" ht="15.75" customHeight="1"/>
    <row r="1711" ht="15.75" customHeight="1"/>
    <row r="1712" ht="15.75" customHeight="1"/>
    <row r="1713" ht="15.75" customHeight="1"/>
    <row r="1714" ht="15.75" customHeight="1"/>
    <row r="1715" ht="15.75" customHeight="1"/>
    <row r="1716" ht="15.75" customHeight="1"/>
    <row r="1717" ht="15.75" customHeight="1"/>
    <row r="1718" ht="15.75" customHeight="1"/>
    <row r="1719" ht="15.75" customHeight="1"/>
    <row r="1720" ht="15.75" customHeight="1"/>
    <row r="1721" ht="15.75" customHeight="1"/>
    <row r="1722" ht="15.75" customHeight="1"/>
    <row r="1723" ht="15.75" customHeight="1"/>
    <row r="1724" ht="15.75" customHeight="1"/>
    <row r="1725" ht="15.75" customHeight="1"/>
    <row r="1726" ht="15.75" customHeight="1"/>
    <row r="1727" ht="15.75" customHeight="1"/>
    <row r="1728" ht="15.75" customHeight="1"/>
    <row r="1729" ht="15.75" customHeight="1"/>
    <row r="1730" ht="15.75" customHeight="1"/>
    <row r="1731" ht="15.75" customHeight="1"/>
    <row r="1732" ht="15.75" customHeight="1"/>
    <row r="1733" ht="15.75" customHeight="1"/>
    <row r="1734" ht="15.75" customHeight="1"/>
    <row r="1735" ht="15.75" customHeight="1"/>
    <row r="1736" ht="15.75" customHeight="1"/>
    <row r="1737" ht="15.75" customHeight="1"/>
    <row r="1738" ht="15.75" customHeight="1"/>
    <row r="1739" ht="15.75" customHeight="1"/>
    <row r="1740" ht="15.75" customHeight="1"/>
    <row r="1741" ht="15.75" customHeight="1"/>
    <row r="1742" ht="15.75" customHeight="1"/>
    <row r="1743" ht="15.75" customHeight="1"/>
    <row r="1744" ht="15.75" customHeight="1"/>
    <row r="1745" ht="15.75" customHeight="1"/>
    <row r="1746" ht="15.75" customHeight="1"/>
    <row r="1747" ht="15.75" customHeight="1"/>
    <row r="1748" ht="15.75" customHeight="1"/>
    <row r="1749" ht="15.75" customHeight="1"/>
    <row r="1750" ht="15.75" customHeight="1"/>
    <row r="1751" ht="15.75" customHeight="1"/>
    <row r="1752" ht="15.75" customHeight="1"/>
    <row r="1753" ht="15.75" customHeight="1"/>
    <row r="1754" ht="15.75" customHeight="1"/>
    <row r="1755" ht="15.75" customHeight="1"/>
    <row r="1756" ht="15.75" customHeight="1"/>
    <row r="1757" ht="15.75" customHeight="1"/>
    <row r="1758" ht="15.75" customHeight="1"/>
    <row r="1759" ht="15.75" customHeight="1"/>
    <row r="1760" ht="15.75" customHeight="1"/>
    <row r="1761" ht="15.75" customHeight="1"/>
    <row r="1762" ht="15.75" customHeight="1"/>
    <row r="1763" ht="15.75" customHeight="1"/>
    <row r="1764" ht="15.75" customHeight="1"/>
    <row r="1765" ht="15.75" customHeight="1"/>
    <row r="1766" ht="15.75" customHeight="1"/>
    <row r="1767" ht="15.75" customHeight="1"/>
    <row r="1768" ht="15.75" customHeight="1"/>
    <row r="1769" ht="15.75" customHeight="1"/>
    <row r="1770" ht="15.75" customHeight="1"/>
    <row r="1771" ht="15.75" customHeight="1"/>
    <row r="1772" ht="15.75" customHeight="1"/>
    <row r="1773" ht="15.75" customHeight="1"/>
    <row r="1774" ht="15.75" customHeight="1"/>
    <row r="1775" ht="15.75" customHeight="1"/>
    <row r="1776" ht="15.75" customHeight="1"/>
    <row r="1777" ht="15.75" customHeight="1"/>
    <row r="1778" ht="15.75" customHeight="1"/>
    <row r="1779" ht="15.75" customHeight="1"/>
    <row r="1780" ht="15.75" customHeight="1"/>
    <row r="1781" ht="15.75" customHeight="1"/>
    <row r="1782" ht="15.75" customHeight="1"/>
    <row r="1783" ht="15.75" customHeight="1"/>
    <row r="1784" ht="15.75" customHeight="1"/>
    <row r="1785" ht="15.75" customHeight="1"/>
    <row r="1786" ht="15.75" customHeight="1"/>
    <row r="1787" ht="15.75" customHeight="1"/>
    <row r="1788" ht="15.75" customHeight="1"/>
    <row r="1789" ht="15.75" customHeight="1"/>
    <row r="1790" ht="15.75" customHeight="1"/>
    <row r="1791" ht="15.75" customHeight="1"/>
    <row r="1792" ht="15.75" customHeight="1"/>
    <row r="1793" ht="15.75" customHeight="1"/>
    <row r="1794" ht="15.75" customHeight="1"/>
    <row r="1795" ht="15.75" customHeight="1"/>
    <row r="1796" ht="15.75" customHeight="1"/>
    <row r="1797" ht="15.75" customHeight="1"/>
    <row r="1798" ht="15.75" customHeight="1"/>
    <row r="1799" ht="15.75" customHeight="1"/>
    <row r="1800" ht="15.75" customHeight="1"/>
    <row r="1801" ht="15.75" customHeight="1"/>
    <row r="1802" ht="15.75" customHeight="1"/>
    <row r="1803" ht="15.75" customHeight="1"/>
    <row r="1804" ht="15.75" customHeight="1"/>
    <row r="1805" ht="15.75" customHeight="1"/>
    <row r="1806" ht="15.75" customHeight="1"/>
    <row r="1807" ht="15.75" customHeight="1"/>
    <row r="1808" ht="15.75" customHeight="1"/>
    <row r="1809" ht="15.75" customHeight="1"/>
    <row r="1810" ht="15.75" customHeight="1"/>
    <row r="1811" ht="15.75" customHeight="1"/>
    <row r="1812" ht="15.75" customHeight="1"/>
    <row r="1813" ht="15.75" customHeight="1"/>
    <row r="1814" ht="15.75" customHeight="1"/>
    <row r="1815" ht="15.75" customHeight="1"/>
    <row r="1816" ht="15.75" customHeight="1"/>
    <row r="1817" ht="15.75" customHeight="1"/>
    <row r="1818" ht="15.75" customHeight="1"/>
    <row r="1819" ht="15.75" customHeight="1"/>
    <row r="1820" ht="15.75" customHeight="1"/>
    <row r="1821" ht="15.75" customHeight="1"/>
    <row r="1822" ht="15.75" customHeight="1"/>
    <row r="1823" ht="15.75" customHeight="1"/>
    <row r="1824" ht="15.75" customHeight="1"/>
    <row r="1825" ht="15.75" customHeight="1"/>
    <row r="1826" ht="15.75" customHeight="1"/>
    <row r="1827" ht="15.75" customHeight="1"/>
    <row r="1828" ht="15.75" customHeight="1"/>
    <row r="1829" ht="15.75" customHeight="1"/>
    <row r="1830" ht="15.75" customHeight="1"/>
    <row r="1831" ht="15.75" customHeight="1"/>
    <row r="1832" ht="15.75" customHeight="1"/>
    <row r="1833" ht="15.75" customHeight="1"/>
    <row r="1834" ht="15.75" customHeight="1"/>
    <row r="1835" ht="15.75" customHeight="1"/>
    <row r="1836" ht="15.75" customHeight="1"/>
    <row r="1837" ht="15.75" customHeight="1"/>
    <row r="1838" ht="15.75" customHeight="1"/>
    <row r="1839" ht="15.75" customHeight="1"/>
    <row r="1840" ht="15.75" customHeight="1"/>
    <row r="1841" ht="15.75" customHeight="1"/>
    <row r="1842" ht="15.75" customHeight="1"/>
    <row r="1843" ht="15.75" customHeight="1"/>
    <row r="1844" ht="15.75" customHeight="1"/>
    <row r="1845" ht="15.75" customHeight="1"/>
    <row r="1846" ht="15.75" customHeight="1"/>
    <row r="1847" ht="15.75" customHeight="1"/>
    <row r="1848" ht="15.75" customHeight="1"/>
    <row r="1849" ht="15.75" customHeight="1"/>
    <row r="1850" ht="15.75" customHeight="1"/>
    <row r="1851" ht="15.75" customHeight="1"/>
    <row r="1852" ht="15.75" customHeight="1"/>
    <row r="1853" ht="15.75" customHeight="1"/>
    <row r="1854" ht="15.75" customHeight="1"/>
    <row r="1855" ht="15.75" customHeight="1"/>
    <row r="1856" ht="15.75" customHeight="1"/>
    <row r="1857" ht="15.75" customHeight="1"/>
    <row r="1858" ht="15.75" customHeight="1"/>
    <row r="1859" ht="15.75" customHeight="1"/>
    <row r="1860" ht="15.75" customHeight="1"/>
    <row r="1861" ht="15.75" customHeight="1"/>
    <row r="1862" ht="15.75" customHeight="1"/>
    <row r="1863" ht="15.75" customHeight="1"/>
    <row r="1864" ht="15.75" customHeight="1"/>
    <row r="1865" ht="15.75" customHeight="1"/>
    <row r="1866" ht="15.75" customHeight="1"/>
    <row r="1867" ht="15.75" customHeight="1"/>
    <row r="1868" ht="15.75" customHeight="1"/>
    <row r="1869" ht="15.75" customHeight="1"/>
    <row r="1870" ht="15.75" customHeight="1"/>
    <row r="1871" ht="15.75" customHeight="1"/>
    <row r="1872" ht="15.75" customHeight="1"/>
    <row r="1873" ht="15.75" customHeight="1"/>
    <row r="1874" ht="15.75" customHeight="1"/>
    <row r="1875" ht="15.75" customHeight="1"/>
    <row r="1876" ht="15.75" customHeight="1"/>
    <row r="1877" ht="15.75" customHeight="1"/>
    <row r="1878" ht="15.75" customHeight="1"/>
    <row r="1879" ht="15.75" customHeight="1"/>
    <row r="1880" ht="15.75" customHeight="1"/>
    <row r="1881" ht="15.75" customHeight="1"/>
    <row r="1882" ht="15.75" customHeight="1"/>
    <row r="1883" ht="15.75" customHeight="1"/>
    <row r="1884" ht="15.75" customHeight="1"/>
    <row r="1885" ht="15.75" customHeight="1"/>
    <row r="1886" ht="15.75" customHeight="1"/>
    <row r="1887" ht="15.75" customHeight="1"/>
    <row r="1888" ht="15.75" customHeight="1"/>
    <row r="1889" ht="15.75" customHeight="1"/>
    <row r="1890" ht="15.75" customHeight="1"/>
    <row r="1891" ht="15.75" customHeight="1"/>
    <row r="1892" ht="15.75" customHeight="1"/>
    <row r="1893" ht="15.75" customHeight="1"/>
    <row r="1894" ht="15.75" customHeight="1"/>
    <row r="1895" ht="15.75" customHeight="1"/>
    <row r="1896" ht="15.75" customHeight="1"/>
    <row r="1897" ht="15.75" customHeight="1"/>
    <row r="1898" ht="15.75" customHeight="1"/>
    <row r="1899" ht="15.75" customHeight="1"/>
    <row r="1900" ht="15.75" customHeight="1"/>
    <row r="1901" ht="15.75" customHeight="1"/>
    <row r="1902" ht="15.75" customHeight="1"/>
    <row r="1903" ht="15.75" customHeight="1"/>
    <row r="1904" ht="15.75" customHeight="1"/>
    <row r="1905" ht="15.75" customHeight="1"/>
    <row r="1906" ht="15.75" customHeight="1"/>
    <row r="1907" ht="15.75" customHeight="1"/>
    <row r="1908" ht="15.75" customHeight="1"/>
    <row r="1909" ht="15.75" customHeight="1"/>
    <row r="1910" ht="15.75" customHeight="1"/>
    <row r="1911" ht="15.75" customHeight="1"/>
    <row r="1912" ht="15.75" customHeight="1"/>
    <row r="1913" ht="15.75" customHeight="1"/>
    <row r="1914" ht="15.75" customHeight="1"/>
    <row r="1915" ht="15.75" customHeight="1"/>
    <row r="1916" ht="15.75" customHeight="1"/>
    <row r="1917" ht="15.75" customHeight="1"/>
    <row r="1918" ht="15.75" customHeight="1"/>
    <row r="1919" ht="15.75" customHeight="1"/>
    <row r="1920" ht="15.75" customHeight="1"/>
    <row r="1921" ht="15.75" customHeight="1"/>
    <row r="1922" ht="15.75" customHeight="1"/>
    <row r="1923" ht="15.75" customHeight="1"/>
    <row r="1924" ht="15.75" customHeight="1"/>
    <row r="1925" ht="15.75" customHeight="1"/>
    <row r="1926" ht="15.75" customHeight="1"/>
    <row r="1927" ht="15.75" customHeight="1"/>
    <row r="1928" ht="15.75" customHeight="1"/>
    <row r="1929" ht="15.75" customHeight="1"/>
    <row r="1930" ht="15.75" customHeight="1"/>
    <row r="1931" ht="15.75" customHeight="1"/>
    <row r="1932" ht="15.75" customHeight="1"/>
    <row r="1933" ht="15.75" customHeight="1"/>
    <row r="1934" ht="15.75" customHeight="1"/>
    <row r="1935" ht="15.75" customHeight="1"/>
    <row r="1936" ht="15.75" customHeight="1"/>
    <row r="1937" ht="15.75" customHeight="1"/>
    <row r="1938" ht="15.75" customHeight="1"/>
    <row r="1939" ht="15.75" customHeight="1"/>
    <row r="1940" ht="15.75" customHeight="1"/>
    <row r="1941" ht="15.75" customHeight="1"/>
    <row r="1942" ht="15.75" customHeight="1"/>
    <row r="1943" ht="15.75" customHeight="1"/>
    <row r="1944" ht="15.75" customHeight="1"/>
    <row r="1945" ht="15.75" customHeight="1"/>
    <row r="1946" ht="15.75" customHeight="1"/>
    <row r="1947" ht="15.75" customHeight="1"/>
    <row r="1948" ht="15.75" customHeight="1"/>
    <row r="1949" ht="15.75" customHeight="1"/>
    <row r="1950" ht="15.75" customHeight="1"/>
    <row r="1951" ht="15.75" customHeight="1"/>
    <row r="1952" ht="15.75" customHeight="1"/>
    <row r="1953" ht="15.75" customHeight="1"/>
    <row r="1954" ht="15.75" customHeight="1"/>
    <row r="1955" ht="15.75" customHeight="1"/>
    <row r="1956" ht="15.75" customHeight="1"/>
    <row r="1957" ht="15.75" customHeight="1"/>
    <row r="1958" ht="15.75" customHeight="1"/>
    <row r="1959" ht="15.75" customHeight="1"/>
    <row r="1960" ht="15.75" customHeight="1"/>
    <row r="1961" ht="15.75" customHeight="1"/>
    <row r="1962" ht="15.75" customHeight="1"/>
    <row r="1963" ht="15.75" customHeight="1"/>
    <row r="1964" ht="15.75" customHeight="1"/>
    <row r="1965" ht="15.75" customHeight="1"/>
    <row r="1966" ht="15.75" customHeight="1"/>
    <row r="1967" ht="15.75" customHeight="1"/>
    <row r="1968" ht="15.75" customHeight="1"/>
    <row r="1969" ht="15.75" customHeight="1"/>
    <row r="1970" ht="15.75" customHeight="1"/>
    <row r="1971" ht="15.75" customHeight="1"/>
    <row r="1972" ht="15.75" customHeight="1"/>
    <row r="1973" ht="15.75" customHeight="1"/>
    <row r="1974" ht="15.75" customHeight="1"/>
    <row r="1975" ht="15.75" customHeight="1"/>
    <row r="1976" ht="15.75" customHeight="1"/>
    <row r="1977" ht="15.75" customHeight="1"/>
    <row r="1978" ht="15.75" customHeight="1"/>
    <row r="1979" ht="15.75" customHeight="1"/>
    <row r="1980" ht="15.75" customHeight="1"/>
    <row r="1981" ht="15.75" customHeight="1"/>
    <row r="1982" ht="15.75" customHeight="1"/>
    <row r="1983" ht="15.75" customHeight="1"/>
    <row r="1984" ht="15.75" customHeight="1"/>
    <row r="1985" ht="15.75" customHeight="1"/>
    <row r="1986" ht="15.75" customHeight="1"/>
    <row r="1987" ht="15.75" customHeight="1"/>
    <row r="1988" ht="15.75" customHeight="1"/>
    <row r="1989" ht="15.75" customHeight="1"/>
    <row r="1990" ht="15.75" customHeight="1"/>
    <row r="1991" ht="15.75" customHeight="1"/>
    <row r="1992" ht="15.75" customHeight="1"/>
    <row r="1993" ht="15.75" customHeight="1"/>
    <row r="1994" ht="15.75" customHeight="1"/>
    <row r="1995" ht="15.75" customHeight="1"/>
    <row r="1996" ht="15.75" customHeight="1"/>
    <row r="1997" ht="15.75" customHeight="1"/>
    <row r="1998" ht="15.75" customHeight="1"/>
    <row r="1999" ht="15.75" customHeight="1"/>
    <row r="2000" ht="15.75" customHeight="1"/>
    <row r="2001" ht="15.75" customHeight="1"/>
    <row r="2002" ht="15.75" customHeight="1"/>
    <row r="2003" ht="15.75" customHeight="1"/>
    <row r="2004" ht="15.75" customHeight="1"/>
    <row r="2005" ht="15.75" customHeight="1"/>
    <row r="2006" ht="15.75" customHeight="1"/>
    <row r="2007" ht="15.75" customHeight="1"/>
    <row r="2008" ht="15.75" customHeight="1"/>
    <row r="2009" ht="15.75" customHeight="1"/>
    <row r="2010" ht="15.75" customHeight="1"/>
    <row r="2011" ht="15.75" customHeight="1"/>
    <row r="2012" ht="15.75" customHeight="1"/>
    <row r="2013" ht="15.75" customHeight="1"/>
    <row r="2014" ht="15.75" customHeight="1"/>
    <row r="2015" ht="15.75" customHeight="1"/>
    <row r="2016" ht="15.75" customHeight="1"/>
    <row r="2017" ht="15.75" customHeight="1"/>
    <row r="2018" ht="15.75" customHeight="1"/>
    <row r="2019" ht="15.75" customHeight="1"/>
    <row r="2020" ht="15.75" customHeight="1"/>
    <row r="2021" ht="15.75" customHeight="1"/>
    <row r="2022" ht="15.75" customHeight="1"/>
    <row r="2023" ht="15.75" customHeight="1"/>
    <row r="2024" ht="15.75" customHeight="1"/>
    <row r="2025" ht="15.75" customHeight="1"/>
    <row r="2026" ht="15.75" customHeight="1"/>
    <row r="2027" ht="15.75" customHeight="1"/>
    <row r="2028" ht="15.75" customHeight="1"/>
    <row r="2029" ht="15.75" customHeight="1"/>
    <row r="2030" ht="15.75" customHeight="1"/>
    <row r="2031" ht="15.75" customHeight="1"/>
    <row r="2032" ht="15.75" customHeight="1"/>
    <row r="2033" ht="15.75" customHeight="1"/>
    <row r="2034" ht="15.75" customHeight="1"/>
    <row r="2035" ht="15.75" customHeight="1"/>
    <row r="2036" ht="15.75" customHeight="1"/>
    <row r="2037" ht="15.75" customHeight="1"/>
    <row r="2038" ht="15.75" customHeight="1"/>
    <row r="2039" ht="15.75" customHeight="1"/>
    <row r="2040" ht="15.75" customHeight="1"/>
    <row r="2041" ht="15.75" customHeight="1"/>
    <row r="2042" ht="15.75" customHeight="1"/>
    <row r="2043" ht="15.75" customHeight="1"/>
    <row r="2044" ht="15.75" customHeight="1"/>
    <row r="2045" ht="15.75" customHeight="1"/>
    <row r="2046" ht="15.75" customHeight="1"/>
    <row r="2047" ht="15.75" customHeight="1"/>
    <row r="2048" ht="15.75" customHeight="1"/>
    <row r="2049" ht="15.75" customHeight="1"/>
    <row r="2050" ht="15.75" customHeight="1"/>
    <row r="2051" ht="15.75" customHeight="1"/>
    <row r="2052" ht="15.75" customHeight="1"/>
    <row r="2053" ht="15.75" customHeight="1"/>
    <row r="2054" ht="15.75" customHeight="1"/>
    <row r="2055" ht="15.75" customHeight="1"/>
    <row r="2056" ht="15.75" customHeight="1"/>
    <row r="2057" ht="15.75" customHeight="1"/>
    <row r="2058" ht="15.75" customHeight="1"/>
    <row r="2059" ht="15.75" customHeight="1"/>
    <row r="2060" ht="15.75" customHeight="1"/>
    <row r="2061" ht="15.75" customHeight="1"/>
    <row r="2062" ht="15.75" customHeight="1"/>
    <row r="2063" ht="15.75" customHeight="1"/>
    <row r="2064" ht="15.75" customHeight="1"/>
    <row r="2065" ht="15.75" customHeight="1"/>
    <row r="2066" ht="15.75" customHeight="1"/>
    <row r="2067" ht="15.75" customHeight="1"/>
    <row r="2068" ht="15.75" customHeight="1"/>
    <row r="2069" ht="15.75" customHeight="1"/>
    <row r="2070" ht="15.75" customHeight="1"/>
    <row r="2071" ht="15.75" customHeight="1"/>
    <row r="2072" ht="15.75" customHeight="1"/>
    <row r="2073" ht="15.75" customHeight="1"/>
    <row r="2074" ht="15.75" customHeight="1"/>
    <row r="2075" ht="15.75" customHeight="1"/>
    <row r="2076" ht="15.75" customHeight="1"/>
    <row r="2077" ht="15.75" customHeight="1"/>
    <row r="2078" ht="15.75" customHeight="1"/>
    <row r="2079" ht="15.75" customHeight="1"/>
    <row r="2080" ht="15.75" customHeight="1"/>
    <row r="2081" ht="15.75" customHeight="1"/>
    <row r="2082" ht="15.75" customHeight="1"/>
    <row r="2083" ht="15.75" customHeight="1"/>
    <row r="2084" ht="15.75" customHeight="1"/>
    <row r="2085" ht="15.75" customHeight="1"/>
    <row r="2086" ht="15.75" customHeight="1"/>
    <row r="2087" ht="15.75" customHeight="1"/>
    <row r="2088" ht="15.75" customHeight="1"/>
    <row r="2089" ht="15.75" customHeight="1"/>
    <row r="2090" ht="15.75" customHeight="1"/>
    <row r="2091" ht="15.75" customHeight="1"/>
    <row r="2092" ht="15.75" customHeight="1"/>
    <row r="2093" ht="15.75" customHeight="1"/>
    <row r="2094" ht="15.75" customHeight="1"/>
    <row r="2095" ht="15.75" customHeight="1"/>
    <row r="2096" ht="15.75" customHeight="1"/>
    <row r="2097" ht="15.75" customHeight="1"/>
    <row r="2098" ht="15.75" customHeight="1"/>
    <row r="2099" ht="15.75" customHeight="1"/>
    <row r="2100" ht="15.75" customHeight="1"/>
    <row r="2101" ht="15.75" customHeight="1"/>
    <row r="2102" ht="15.75" customHeight="1"/>
    <row r="2103" ht="15.75" customHeight="1"/>
    <row r="2104" ht="15.75" customHeight="1"/>
    <row r="2105" ht="15.75" customHeight="1"/>
    <row r="2106" ht="15.75" customHeight="1"/>
    <row r="2107" ht="15.75" customHeight="1"/>
    <row r="2108" ht="15.75" customHeight="1"/>
    <row r="2109" ht="15.75" customHeight="1"/>
    <row r="2110" ht="15.75" customHeight="1"/>
    <row r="2111" ht="15.75" customHeight="1"/>
    <row r="2112" ht="15.75" customHeight="1"/>
    <row r="2113" ht="15.75" customHeight="1"/>
    <row r="2114" ht="15.75" customHeight="1"/>
    <row r="2115" ht="15.75" customHeight="1"/>
    <row r="2116" ht="15.75" customHeight="1"/>
    <row r="2117" ht="15.75" customHeight="1"/>
    <row r="2118" ht="15.75" customHeight="1"/>
    <row r="2119" ht="15.75" customHeight="1"/>
    <row r="2120" ht="15.75" customHeight="1"/>
    <row r="2121" ht="15.75" customHeight="1"/>
    <row r="2122" ht="15.75" customHeight="1"/>
    <row r="2123" ht="15.75" customHeight="1"/>
    <row r="2124" ht="15.75" customHeight="1"/>
    <row r="2125" ht="15.75" customHeight="1"/>
    <row r="2126" ht="15.75" customHeight="1"/>
    <row r="2127" ht="15.75" customHeight="1"/>
    <row r="2128" ht="15.75" customHeight="1"/>
    <row r="2129" ht="15.75" customHeight="1"/>
    <row r="2130" ht="15.75" customHeight="1"/>
    <row r="2131" ht="15.75" customHeight="1"/>
    <row r="2132" ht="15.75" customHeight="1"/>
    <row r="2133" ht="15.75" customHeight="1"/>
    <row r="2134" ht="15.75" customHeight="1"/>
    <row r="2135" ht="15.75" customHeight="1"/>
    <row r="2136" ht="15.75" customHeight="1"/>
    <row r="2137" ht="15.75" customHeight="1"/>
    <row r="2138" ht="15.75" customHeight="1"/>
    <row r="2139" ht="15.75" customHeight="1"/>
    <row r="2140" ht="15.75" customHeight="1"/>
    <row r="2141" ht="15.75" customHeight="1"/>
    <row r="2142" ht="15.75" customHeight="1"/>
    <row r="2143" ht="15.75" customHeight="1"/>
    <row r="2144" ht="15.75" customHeight="1"/>
    <row r="2145" ht="15.75" customHeight="1"/>
    <row r="2146" ht="15.75" customHeight="1"/>
    <row r="2147" ht="15.75" customHeight="1"/>
    <row r="2148" ht="15.75" customHeight="1"/>
    <row r="2149" ht="15.75" customHeight="1"/>
    <row r="2150" ht="15.75" customHeight="1"/>
    <row r="2151" ht="15.75" customHeight="1"/>
    <row r="2152" ht="15.75" customHeight="1"/>
    <row r="2153" ht="15.75" customHeight="1"/>
    <row r="2154" ht="15.75" customHeight="1"/>
    <row r="2155" ht="15.75" customHeight="1"/>
    <row r="2156" ht="15.75" customHeight="1"/>
    <row r="2157" ht="15.75" customHeight="1"/>
    <row r="2158" ht="15.75" customHeight="1"/>
    <row r="2159" ht="15.75" customHeight="1"/>
    <row r="2160" ht="15.75" customHeight="1"/>
    <row r="2161" ht="15.75" customHeight="1"/>
    <row r="2162" ht="15.75" customHeight="1"/>
    <row r="2163" ht="15.75" customHeight="1"/>
    <row r="2164" ht="15.75" customHeight="1"/>
    <row r="2165" ht="15.75" customHeight="1"/>
    <row r="2166" ht="15.75" customHeight="1"/>
    <row r="2167" ht="15.75" customHeight="1"/>
    <row r="2168" ht="15.75" customHeight="1"/>
    <row r="2169" ht="15.75" customHeight="1"/>
    <row r="2170" ht="15.75" customHeight="1"/>
    <row r="2171" ht="15.75" customHeight="1"/>
    <row r="2172" ht="15.75" customHeight="1"/>
    <row r="2173" ht="15.75" customHeight="1"/>
    <row r="2174" ht="15.75" customHeight="1"/>
    <row r="2175" ht="15.75" customHeight="1"/>
    <row r="2176" ht="15.75" customHeight="1"/>
    <row r="2177" ht="15.75" customHeight="1"/>
    <row r="2178" ht="15.75" customHeight="1"/>
    <row r="2179" ht="15.75" customHeight="1"/>
    <row r="2180" ht="15.75" customHeight="1"/>
    <row r="2181" ht="15.75" customHeight="1"/>
    <row r="2182" ht="15.75" customHeight="1"/>
    <row r="2183" ht="15.75" customHeight="1"/>
    <row r="2184" ht="15.75" customHeight="1"/>
    <row r="2185" ht="15.75" customHeight="1"/>
    <row r="2186" ht="15.75" customHeight="1"/>
    <row r="2187" ht="15.75" customHeight="1"/>
    <row r="2188" ht="15.75" customHeight="1"/>
    <row r="2189" ht="15.75" customHeight="1"/>
    <row r="2190" ht="15.75" customHeight="1"/>
    <row r="2191" ht="15.75" customHeight="1"/>
    <row r="2192" ht="15.75" customHeight="1"/>
    <row r="2193" ht="15.75" customHeight="1"/>
    <row r="2194" ht="15.75" customHeight="1"/>
    <row r="2195" ht="15.75" customHeight="1"/>
    <row r="2196" ht="15.75" customHeight="1"/>
    <row r="2197" ht="15.75" customHeight="1"/>
    <row r="2198" ht="15.75" customHeight="1"/>
    <row r="2199" ht="15.75" customHeight="1"/>
    <row r="2200" ht="15.75" customHeight="1"/>
    <row r="2201" ht="15.75" customHeight="1"/>
    <row r="2202" ht="15.75" customHeight="1"/>
    <row r="2203" ht="15.75" customHeight="1"/>
    <row r="2204" ht="15.75" customHeight="1"/>
    <row r="2205" ht="15.75" customHeight="1"/>
    <row r="2206" ht="15.75" customHeight="1"/>
    <row r="2207" ht="15.75" customHeight="1"/>
    <row r="2208" ht="15.75" customHeight="1"/>
    <row r="2209" ht="15.75" customHeight="1"/>
    <row r="2210" ht="15.75" customHeight="1"/>
    <row r="2211" ht="15.75" customHeight="1"/>
    <row r="2212" ht="15.75" customHeight="1"/>
    <row r="2213" ht="15.75" customHeight="1"/>
    <row r="2214" ht="15.75" customHeight="1"/>
    <row r="2215" ht="15.75" customHeight="1"/>
    <row r="2216" ht="15.75" customHeight="1"/>
    <row r="2217" ht="15.75" customHeight="1"/>
    <row r="2218" ht="15.75" customHeight="1"/>
    <row r="2219" ht="15.75" customHeight="1"/>
    <row r="2220" ht="15.75" customHeight="1"/>
    <row r="2221" ht="15.75" customHeight="1"/>
    <row r="2222" ht="15.75" customHeight="1"/>
    <row r="2223" ht="15.75" customHeight="1"/>
    <row r="2224" ht="15.75" customHeight="1"/>
    <row r="2225" ht="15.75" customHeight="1"/>
    <row r="2226" ht="15.75" customHeight="1"/>
    <row r="2227" ht="15.75" customHeight="1"/>
    <row r="2228" ht="15.75" customHeight="1"/>
    <row r="2229" ht="15.75" customHeight="1"/>
    <row r="2230" ht="15.75" customHeight="1"/>
    <row r="2231" ht="15.75" customHeight="1"/>
    <row r="2232" ht="15.75" customHeight="1"/>
    <row r="2233" ht="15.75" customHeight="1"/>
    <row r="2234" ht="15.75" customHeight="1"/>
    <row r="2235" ht="15.75" customHeight="1"/>
    <row r="2236" ht="15.75" customHeight="1"/>
    <row r="2237" ht="15.75" customHeight="1"/>
    <row r="2238" ht="15.75" customHeight="1"/>
    <row r="2239" ht="15.75" customHeight="1"/>
    <row r="2240" ht="15.75" customHeight="1"/>
    <row r="2241" ht="15.75" customHeight="1"/>
    <row r="2242" ht="15.75" customHeight="1"/>
    <row r="2243" ht="15.75" customHeight="1"/>
    <row r="2244" ht="15.75" customHeight="1"/>
    <row r="2245" ht="15.75" customHeight="1"/>
    <row r="2246" ht="15.75" customHeight="1"/>
    <row r="2247" ht="15.75" customHeight="1"/>
    <row r="2248" ht="15.75" customHeight="1"/>
    <row r="2249" ht="15.75" customHeight="1"/>
    <row r="2250" ht="15.75" customHeight="1"/>
    <row r="2251" ht="15.75" customHeight="1"/>
    <row r="2252" ht="15.75" customHeight="1"/>
    <row r="2253" ht="15.75" customHeight="1"/>
    <row r="2254" ht="15.75" customHeight="1"/>
    <row r="2255" ht="15.75" customHeight="1"/>
    <row r="2256" ht="15.75" customHeight="1"/>
    <row r="2257" ht="15.75" customHeight="1"/>
    <row r="2258" ht="15.75" customHeight="1"/>
    <row r="2259" ht="15.75" customHeight="1"/>
    <row r="2260" ht="15.75" customHeight="1"/>
    <row r="2261" ht="15.75" customHeight="1"/>
    <row r="2262" ht="15.75" customHeight="1"/>
    <row r="2263" ht="15.75" customHeight="1"/>
    <row r="2264" ht="15.75" customHeight="1"/>
    <row r="2265" ht="15.75" customHeight="1"/>
    <row r="2266" ht="15.75" customHeight="1"/>
    <row r="2267" ht="15.75" customHeight="1"/>
    <row r="2268" ht="15.75" customHeight="1"/>
    <row r="2269" ht="15.75" customHeight="1"/>
    <row r="2270" ht="15.75" customHeight="1"/>
    <row r="2271" ht="15.75" customHeight="1"/>
    <row r="2272" ht="15.75" customHeight="1"/>
    <row r="2273" ht="15.75" customHeight="1"/>
    <row r="2274" ht="15.75" customHeight="1"/>
    <row r="2275" ht="15.75" customHeight="1"/>
    <row r="2276" ht="15.75" customHeight="1"/>
    <row r="2277" ht="15.75" customHeight="1"/>
    <row r="2278" ht="15.75" customHeight="1"/>
    <row r="2279" ht="15.75" customHeight="1"/>
    <row r="2280" ht="15.75" customHeight="1"/>
    <row r="2281" ht="15.75" customHeight="1"/>
    <row r="2282" ht="15.75" customHeight="1"/>
    <row r="2283" ht="15.75" customHeight="1"/>
    <row r="2284" ht="15.75" customHeight="1"/>
    <row r="2285" ht="15.75" customHeight="1"/>
    <row r="2286" ht="15.75" customHeight="1"/>
    <row r="2287" ht="15.75" customHeight="1"/>
    <row r="2288" ht="15.75" customHeight="1"/>
    <row r="2289" ht="15.75" customHeight="1"/>
    <row r="2290" ht="15.75" customHeight="1"/>
    <row r="2291" ht="15.75" customHeight="1"/>
    <row r="2292" ht="15.75" customHeight="1"/>
    <row r="2293" ht="15.75" customHeight="1"/>
    <row r="2294" ht="15.75" customHeight="1"/>
    <row r="2295" ht="15.75" customHeight="1"/>
    <row r="2296" ht="15.75" customHeight="1"/>
    <row r="2297" ht="15.75" customHeight="1"/>
    <row r="2298" ht="15.75" customHeight="1"/>
    <row r="2299" ht="15.75" customHeight="1"/>
    <row r="2300" ht="15.75" customHeight="1"/>
    <row r="2301" ht="15.75" customHeight="1"/>
    <row r="2302" ht="15.75" customHeight="1"/>
    <row r="2303" ht="15.75" customHeight="1"/>
    <row r="2304" ht="15.75" customHeight="1"/>
    <row r="2305" ht="15.75" customHeight="1"/>
    <row r="2306" ht="15.75" customHeight="1"/>
    <row r="2307" ht="15.75" customHeight="1"/>
    <row r="2308" ht="15.75" customHeight="1"/>
    <row r="2309" ht="15.75" customHeight="1"/>
    <row r="2310" ht="15.75" customHeight="1"/>
    <row r="2311" ht="15.75" customHeight="1"/>
    <row r="2312" ht="15.75" customHeight="1"/>
    <row r="2313" ht="15.75" customHeight="1"/>
    <row r="2314" ht="15.75" customHeight="1"/>
    <row r="2315" ht="15.75" customHeight="1"/>
    <row r="2316" ht="15.75" customHeight="1"/>
    <row r="2317" ht="15.75" customHeight="1"/>
    <row r="2318" ht="15.75" customHeight="1"/>
    <row r="2319" ht="15.75" customHeight="1"/>
    <row r="2320" ht="15.75" customHeight="1"/>
    <row r="2321" ht="15.75" customHeight="1"/>
    <row r="2322" ht="15.75" customHeight="1"/>
    <row r="2323" ht="15.75" customHeight="1"/>
    <row r="2324" ht="15.75" customHeight="1"/>
    <row r="2325" ht="15.75" customHeight="1"/>
    <row r="2326" ht="15.75" customHeight="1"/>
    <row r="2327" ht="15.75" customHeight="1"/>
    <row r="2328" ht="15.75" customHeight="1"/>
    <row r="2329" ht="15.75" customHeight="1"/>
    <row r="2330" ht="15.75" customHeight="1"/>
    <row r="2331" ht="15.75" customHeight="1"/>
    <row r="2332" ht="15.75" customHeight="1"/>
    <row r="2333" ht="15.75" customHeight="1"/>
    <row r="2334" ht="15.75" customHeight="1"/>
    <row r="2335" ht="15.75" customHeight="1"/>
    <row r="2336" ht="15.75" customHeight="1"/>
    <row r="2337" ht="15.75" customHeight="1"/>
    <row r="2338" ht="15.75" customHeight="1"/>
    <row r="2339" ht="15.75" customHeight="1"/>
    <row r="2340" ht="15.75" customHeight="1"/>
    <row r="2341" ht="15.75" customHeight="1"/>
    <row r="2342" ht="15.75" customHeight="1"/>
    <row r="2343" ht="15.75" customHeight="1"/>
    <row r="2344" ht="15.75" customHeight="1"/>
    <row r="2345" ht="15.75" customHeight="1"/>
    <row r="2346" ht="15.75" customHeight="1"/>
    <row r="2347" ht="15.75" customHeight="1"/>
    <row r="2348" ht="15.75" customHeight="1"/>
    <row r="2349" ht="15.75" customHeight="1"/>
    <row r="2350" ht="15.75" customHeight="1"/>
    <row r="2351" ht="15.75" customHeight="1"/>
    <row r="2352" ht="15.75" customHeight="1"/>
    <row r="2353" ht="15.75" customHeight="1"/>
    <row r="2354" ht="15.75" customHeight="1"/>
    <row r="2355" ht="15.75" customHeight="1"/>
    <row r="2356" ht="15.75" customHeight="1"/>
    <row r="2357" ht="15.75" customHeight="1"/>
    <row r="2358" ht="15.75" customHeight="1"/>
    <row r="2359" ht="15.75" customHeight="1"/>
    <row r="2360" ht="15.75" customHeight="1"/>
    <row r="2361" ht="15.75" customHeight="1"/>
    <row r="2362" ht="15.75" customHeight="1"/>
    <row r="2363" ht="15.75" customHeight="1"/>
    <row r="2364" ht="15.75" customHeight="1"/>
    <row r="2365" ht="15.75" customHeight="1"/>
    <row r="2366" ht="15.75" customHeight="1"/>
    <row r="2367" ht="15.75" customHeight="1"/>
    <row r="2368" ht="15.75" customHeight="1"/>
    <row r="2369" ht="15.75" customHeight="1"/>
    <row r="2370" ht="15.75" customHeight="1"/>
    <row r="2371" ht="15.75" customHeight="1"/>
    <row r="2372" ht="15.75" customHeight="1"/>
    <row r="2373" ht="15.75" customHeight="1"/>
    <row r="2374" ht="15.75" customHeight="1"/>
    <row r="2375" ht="15.75" customHeight="1"/>
    <row r="2376" ht="15.75" customHeight="1"/>
    <row r="2377" ht="15.75" customHeight="1"/>
    <row r="2378" ht="15.75" customHeight="1"/>
    <row r="2379" ht="15.75" customHeight="1"/>
    <row r="2380" ht="15.75" customHeight="1"/>
    <row r="2381" ht="15.75" customHeight="1"/>
    <row r="2382" ht="15.75" customHeight="1"/>
    <row r="2383" ht="15.75" customHeight="1"/>
    <row r="2384" ht="15.75" customHeight="1"/>
    <row r="2385" ht="15.75" customHeight="1"/>
    <row r="2386" ht="15.75" customHeight="1"/>
    <row r="2387" ht="15.75" customHeight="1"/>
    <row r="2388" ht="15.75" customHeight="1"/>
    <row r="2389" ht="15.75" customHeight="1"/>
    <row r="2390" ht="15.75" customHeight="1"/>
    <row r="2391" ht="15.75" customHeight="1"/>
    <row r="2392" ht="15.75" customHeight="1"/>
    <row r="2393" ht="15.75" customHeight="1"/>
    <row r="2394" ht="15.75" customHeight="1"/>
    <row r="2395" ht="15.75" customHeight="1"/>
    <row r="2396" ht="15.75" customHeight="1"/>
    <row r="2397" ht="15.75" customHeight="1"/>
    <row r="2398" ht="15.75" customHeight="1"/>
    <row r="2399" ht="15.75" customHeight="1"/>
    <row r="2400" ht="15.75" customHeight="1"/>
    <row r="2401" ht="15.75" customHeight="1"/>
    <row r="2402" ht="15.75" customHeight="1"/>
    <row r="2403" ht="15.75" customHeight="1"/>
    <row r="2404" ht="15.75" customHeight="1"/>
    <row r="2405" ht="15.75" customHeight="1"/>
    <row r="2406" ht="15.75" customHeight="1"/>
    <row r="2407" ht="15.75" customHeight="1"/>
    <row r="2408" ht="15.75" customHeight="1"/>
    <row r="2409" ht="15.75" customHeight="1"/>
    <row r="2410" ht="15.75" customHeight="1"/>
    <row r="2411" ht="15.75" customHeight="1"/>
    <row r="2412" ht="15.75" customHeight="1"/>
    <row r="2413" ht="15.75" customHeight="1"/>
    <row r="2414" ht="15.75" customHeight="1"/>
    <row r="2415" ht="15.75" customHeight="1"/>
    <row r="2416" ht="15.75" customHeight="1"/>
    <row r="2417" ht="15.75" customHeight="1"/>
    <row r="2418" ht="15.75" customHeight="1"/>
    <row r="2419" ht="15.75" customHeight="1"/>
    <row r="2420" ht="15.75" customHeight="1"/>
    <row r="2421" ht="15.75" customHeight="1"/>
    <row r="2422" ht="15.75" customHeight="1"/>
    <row r="2423" ht="15.75" customHeight="1"/>
    <row r="2424" ht="15.75" customHeight="1"/>
    <row r="2425" ht="15.75" customHeight="1"/>
    <row r="2426" ht="15.75" customHeight="1"/>
    <row r="2427" ht="15.75" customHeight="1"/>
    <row r="2428" ht="15.75" customHeight="1"/>
    <row r="2429" ht="15.75" customHeight="1"/>
    <row r="2430" ht="15.75" customHeight="1"/>
    <row r="2431" ht="15.75" customHeight="1"/>
    <row r="2432" ht="15.75" customHeight="1"/>
    <row r="2433" ht="15.75" customHeight="1"/>
    <row r="2434" ht="15.75" customHeight="1"/>
    <row r="2435" ht="15.75" customHeight="1"/>
    <row r="2436" ht="15.75" customHeight="1"/>
    <row r="2437" ht="15.75" customHeight="1"/>
    <row r="2438" ht="15.75" customHeight="1"/>
    <row r="2439" ht="15.75" customHeight="1"/>
    <row r="2440" ht="15.75" customHeight="1"/>
    <row r="2441" ht="15.75" customHeight="1"/>
    <row r="2442" ht="15.75" customHeight="1"/>
    <row r="2443" ht="15.75" customHeight="1"/>
    <row r="2444" ht="15.75" customHeight="1"/>
    <row r="2445" ht="15.75" customHeight="1"/>
    <row r="2446" ht="15.75" customHeight="1"/>
    <row r="2447" ht="15.75" customHeight="1"/>
    <row r="2448" ht="15.75" customHeight="1"/>
    <row r="2449" ht="15.75" customHeight="1"/>
    <row r="2450" ht="15.75" customHeight="1"/>
    <row r="2451" ht="15.75" customHeight="1"/>
    <row r="2452" ht="15.75" customHeight="1"/>
    <row r="2453" ht="15.75" customHeight="1"/>
    <row r="2454" ht="15.75" customHeight="1"/>
    <row r="2455" ht="15.75" customHeight="1"/>
    <row r="2456" ht="15.75" customHeight="1"/>
    <row r="2457" ht="15.75" customHeight="1"/>
    <row r="2458" ht="15.75" customHeight="1"/>
    <row r="2459" ht="15.75" customHeight="1"/>
    <row r="2460" ht="15.75" customHeight="1"/>
    <row r="2461" ht="15.75" customHeight="1"/>
    <row r="2462" ht="15.75" customHeight="1"/>
    <row r="2463" ht="15.75" customHeight="1"/>
    <row r="2464" ht="15.75" customHeight="1"/>
    <row r="2465" ht="15.75" customHeight="1"/>
    <row r="2466" ht="15.75" customHeight="1"/>
    <row r="2467" ht="15.75" customHeight="1"/>
    <row r="2468" ht="15.75" customHeight="1"/>
    <row r="2469" ht="15.75" customHeight="1"/>
    <row r="2470" ht="15.75" customHeight="1"/>
    <row r="2471" ht="15.75" customHeight="1"/>
    <row r="2472" ht="15.75" customHeight="1"/>
    <row r="2473" ht="15.75" customHeight="1"/>
    <row r="2474" ht="15.75" customHeight="1"/>
    <row r="2475" ht="15.75" customHeight="1"/>
    <row r="2476" ht="15.75" customHeight="1"/>
    <row r="2477" ht="15.75" customHeight="1"/>
    <row r="2478" ht="15.75" customHeight="1"/>
    <row r="2479" ht="15.75" customHeight="1"/>
    <row r="2480" ht="15.75" customHeight="1"/>
    <row r="2481" ht="15.75" customHeight="1"/>
    <row r="2482" ht="15.75" customHeight="1"/>
    <row r="2483" ht="15.75" customHeight="1"/>
    <row r="2484" ht="15.75" customHeight="1"/>
    <row r="2485" ht="15.75" customHeight="1"/>
    <row r="2486" ht="15.75" customHeight="1"/>
    <row r="2487" ht="15.75" customHeight="1"/>
    <row r="2488" ht="15.75" customHeight="1"/>
    <row r="2489" ht="15.75" customHeight="1"/>
    <row r="2490" ht="15.75" customHeight="1"/>
    <row r="2491" ht="15.75" customHeight="1"/>
    <row r="2492" ht="15.75" customHeight="1"/>
    <row r="2493" ht="15.75" customHeight="1"/>
    <row r="2494" ht="15.75" customHeight="1"/>
    <row r="2495" ht="15.75" customHeight="1"/>
    <row r="2496" ht="15.75" customHeight="1"/>
    <row r="2497" ht="15.75" customHeight="1"/>
    <row r="2498" ht="15.75" customHeight="1"/>
    <row r="2499" ht="15.75" customHeight="1"/>
    <row r="2500" ht="15.75" customHeight="1"/>
    <row r="2501" ht="15.75" customHeight="1"/>
    <row r="2502" ht="15.75" customHeight="1"/>
    <row r="2503" ht="15.75" customHeight="1"/>
    <row r="2504" ht="15.75" customHeight="1"/>
    <row r="2505" ht="15.75" customHeight="1"/>
    <row r="2506" ht="15.75" customHeight="1"/>
    <row r="2507" ht="15.75" customHeight="1"/>
    <row r="2508" ht="15.75" customHeight="1"/>
    <row r="2509" ht="15.75" customHeight="1"/>
    <row r="2510" ht="15.75" customHeight="1"/>
    <row r="2511" ht="15.75" customHeight="1"/>
    <row r="2512" ht="15.75" customHeight="1"/>
    <row r="2513" ht="15.75" customHeight="1"/>
    <row r="2514" ht="15.75" customHeight="1"/>
    <row r="2515" ht="15.75" customHeight="1"/>
    <row r="2516" ht="15.75" customHeight="1"/>
    <row r="2517" ht="15.75" customHeight="1"/>
    <row r="2518" ht="15.75" customHeight="1"/>
    <row r="2519" ht="15.75" customHeight="1"/>
    <row r="2520" ht="15.75" customHeight="1"/>
    <row r="2521" ht="15.75" customHeight="1"/>
    <row r="2522" ht="15.75" customHeight="1"/>
    <row r="2523" ht="15.75" customHeight="1"/>
    <row r="2524" ht="15.75" customHeight="1"/>
    <row r="2525" ht="15.75" customHeight="1"/>
    <row r="2526" ht="15.75" customHeight="1"/>
    <row r="2527" ht="15.75" customHeight="1"/>
    <row r="2528" ht="15.75" customHeight="1"/>
    <row r="2529" ht="15.75" customHeight="1"/>
    <row r="2530" ht="15.75" customHeight="1"/>
    <row r="2531" ht="15.75" customHeight="1"/>
    <row r="2532" ht="15.75" customHeight="1"/>
    <row r="2533" ht="15.75" customHeight="1"/>
    <row r="2534" ht="15.75" customHeight="1"/>
    <row r="2535" ht="15.75" customHeight="1"/>
    <row r="2536" ht="15.75" customHeight="1"/>
    <row r="2537" ht="15.75" customHeight="1"/>
    <row r="2538" ht="15.75" customHeight="1"/>
    <row r="2539" ht="15.75" customHeight="1"/>
    <row r="2540" ht="15.75" customHeight="1"/>
    <row r="2541" ht="15.75" customHeight="1"/>
    <row r="2542" ht="15.75" customHeight="1"/>
    <row r="2543" ht="15.75" customHeight="1"/>
    <row r="2544" ht="15.75" customHeight="1"/>
    <row r="2545" ht="15.75" customHeight="1"/>
    <row r="2546" ht="15.75" customHeight="1"/>
    <row r="2547" ht="15.75" customHeight="1"/>
    <row r="2548" ht="15.75" customHeight="1"/>
    <row r="2549" ht="15.75" customHeight="1"/>
    <row r="2550" ht="15.75" customHeight="1"/>
    <row r="2551" ht="15.75" customHeight="1"/>
    <row r="2552" ht="15.75" customHeight="1"/>
    <row r="2553" ht="15.75" customHeight="1"/>
    <row r="2554" ht="15.75" customHeight="1"/>
    <row r="2555" ht="15.75" customHeight="1"/>
    <row r="2556" ht="15.75" customHeight="1"/>
    <row r="2557" ht="15.75" customHeight="1"/>
    <row r="2558" ht="15.75" customHeight="1"/>
    <row r="2559" ht="15.75" customHeight="1"/>
    <row r="2560" ht="15.75" customHeight="1"/>
    <row r="2561" ht="15.75" customHeight="1"/>
    <row r="2562" ht="15.75" customHeight="1"/>
    <row r="2563" ht="15.75" customHeight="1"/>
    <row r="2564" ht="15.75" customHeight="1"/>
    <row r="2565" ht="15.75" customHeight="1"/>
    <row r="2566" ht="15.75" customHeight="1"/>
    <row r="2567" ht="15.75" customHeight="1"/>
    <row r="2568" ht="15.75" customHeight="1"/>
    <row r="2569" ht="15.75" customHeight="1"/>
    <row r="2570" ht="15.75" customHeight="1"/>
    <row r="2571" ht="15.75" customHeight="1"/>
    <row r="2572" ht="15.75" customHeight="1"/>
    <row r="2573" ht="15.75" customHeight="1"/>
    <row r="2574" ht="15.75" customHeight="1"/>
    <row r="2575" ht="15.75" customHeight="1"/>
    <row r="2576" ht="15.75" customHeight="1"/>
    <row r="2577" ht="15.75" customHeight="1"/>
    <row r="2578" ht="15.75" customHeight="1"/>
    <row r="2579" ht="15.75" customHeight="1"/>
    <row r="2580" ht="15.75" customHeight="1"/>
    <row r="2581" ht="15.75" customHeight="1"/>
    <row r="2582" ht="15.75" customHeight="1"/>
    <row r="2583" ht="15.75" customHeight="1"/>
    <row r="2584" ht="15.75" customHeight="1"/>
    <row r="2585" ht="15.75" customHeight="1"/>
    <row r="2586" ht="15.75" customHeight="1"/>
    <row r="2587" ht="15.75" customHeight="1"/>
    <row r="2588" ht="15.75" customHeight="1"/>
    <row r="2589" ht="15.75" customHeight="1"/>
    <row r="2590" ht="15.75" customHeight="1"/>
    <row r="2591" ht="15.75" customHeight="1"/>
    <row r="2592" ht="15.75" customHeight="1"/>
    <row r="2593" ht="15.75" customHeight="1"/>
    <row r="2594" ht="15.75" customHeight="1"/>
    <row r="2595" ht="15.75" customHeight="1"/>
    <row r="2596" ht="15.75" customHeight="1"/>
    <row r="2597" ht="15.75" customHeight="1"/>
    <row r="2598" ht="15.75" customHeight="1"/>
    <row r="2599" ht="15.75" customHeight="1"/>
    <row r="2600" ht="15.75" customHeight="1"/>
    <row r="2601" ht="15.75" customHeight="1"/>
    <row r="2602" ht="15.75" customHeight="1"/>
    <row r="2603" ht="15.75" customHeight="1"/>
    <row r="2604" ht="15.75" customHeight="1"/>
    <row r="2605" ht="15.75" customHeight="1"/>
    <row r="2606" ht="15.75" customHeight="1"/>
    <row r="2607" ht="15.75" customHeight="1"/>
    <row r="2608" ht="15.75" customHeight="1"/>
    <row r="2609" ht="15.75" customHeight="1"/>
    <row r="2610" ht="15.75" customHeight="1"/>
    <row r="2611" ht="15.75" customHeight="1"/>
    <row r="2612" ht="15.75" customHeight="1"/>
    <row r="2613" ht="15.75" customHeight="1"/>
    <row r="2614" ht="15.75" customHeight="1"/>
    <row r="2615" ht="15.75" customHeight="1"/>
    <row r="2616" ht="15.75" customHeight="1"/>
    <row r="2617" ht="15.75" customHeight="1"/>
    <row r="2618" ht="15.75" customHeight="1"/>
    <row r="2619" ht="15.75" customHeight="1"/>
    <row r="2620" ht="15.75" customHeight="1"/>
    <row r="2621" ht="15.75" customHeight="1"/>
    <row r="2622" ht="15.75" customHeight="1"/>
    <row r="2623" ht="15.75" customHeight="1"/>
    <row r="2624" ht="15.75" customHeight="1"/>
    <row r="2625" ht="15.75" customHeight="1"/>
    <row r="2626" ht="15.75" customHeight="1"/>
    <row r="2627" ht="15.75" customHeight="1"/>
    <row r="2628" ht="15.75" customHeight="1"/>
    <row r="2629" ht="15.75" customHeight="1"/>
    <row r="2630" ht="15.75" customHeight="1"/>
    <row r="2631" ht="15.75" customHeight="1"/>
    <row r="2632" ht="15.75" customHeight="1"/>
    <row r="2633" ht="15.75" customHeight="1"/>
    <row r="2634" ht="15.75" customHeight="1"/>
    <row r="2635" ht="15.75" customHeight="1"/>
    <row r="2636" ht="15.75" customHeight="1"/>
    <row r="2637" ht="15.75" customHeight="1"/>
    <row r="2638" ht="15.75" customHeight="1"/>
    <row r="2639" ht="15.75" customHeight="1"/>
    <row r="2640" ht="15.75" customHeight="1"/>
    <row r="2641" ht="15.75" customHeight="1"/>
    <row r="2642" ht="15.75" customHeight="1"/>
    <row r="2643" ht="15.75" customHeight="1"/>
    <row r="2644" ht="15.75" customHeight="1"/>
    <row r="2645" ht="15.75" customHeight="1"/>
    <row r="2646" ht="15.75" customHeight="1"/>
    <row r="2647" ht="15.75" customHeight="1"/>
    <row r="2648" ht="15.75" customHeight="1"/>
    <row r="2649" ht="15.75" customHeight="1"/>
    <row r="2650" ht="15.75" customHeight="1"/>
    <row r="2651" ht="15.75" customHeight="1"/>
    <row r="2652" ht="15.75" customHeight="1"/>
    <row r="2653" ht="15.75" customHeight="1"/>
    <row r="2654" ht="15.75" customHeight="1"/>
    <row r="2655" ht="15.75" customHeight="1"/>
    <row r="2656" ht="15.75" customHeight="1"/>
    <row r="2657" ht="15.75" customHeight="1"/>
    <row r="2658" ht="15.75" customHeight="1"/>
    <row r="2659" ht="15.75" customHeight="1"/>
    <row r="2660" ht="15.75" customHeight="1"/>
    <row r="2661" ht="15.75" customHeight="1"/>
    <row r="2662" ht="15.75" customHeight="1"/>
    <row r="2663" ht="15.75" customHeight="1"/>
    <row r="2664" ht="15.75" customHeight="1"/>
    <row r="2665" ht="15.75" customHeight="1"/>
    <row r="2666" ht="15.75" customHeight="1"/>
    <row r="2667" ht="15.75" customHeight="1"/>
    <row r="2668" ht="15.75" customHeight="1"/>
    <row r="2669" ht="15.75" customHeight="1"/>
    <row r="2670" ht="15.75" customHeight="1"/>
    <row r="2671" ht="15.75" customHeight="1"/>
    <row r="2672" ht="15.75" customHeight="1"/>
    <row r="2673" ht="15.75" customHeight="1"/>
    <row r="2674" ht="15.75" customHeight="1"/>
    <row r="2675" ht="15.75" customHeight="1"/>
    <row r="2676" ht="15.75" customHeight="1"/>
    <row r="2677" ht="15.75" customHeight="1"/>
    <row r="2678" ht="15.75" customHeight="1"/>
    <row r="2679" ht="15.75" customHeight="1"/>
    <row r="2680" ht="15.75" customHeight="1"/>
    <row r="2681" ht="15.75" customHeight="1"/>
    <row r="2682" ht="15.75" customHeight="1"/>
    <row r="2683" ht="15.75" customHeight="1"/>
    <row r="2684" ht="15.75" customHeight="1"/>
    <row r="2685" ht="15.75" customHeight="1"/>
    <row r="2686" ht="15.75" customHeight="1"/>
    <row r="2687" ht="15.75" customHeight="1"/>
    <row r="2688" ht="15.75" customHeight="1"/>
    <row r="2689" ht="15.75" customHeight="1"/>
    <row r="2690" ht="15.75" customHeight="1"/>
    <row r="2691" ht="15.75" customHeight="1"/>
    <row r="2692" ht="15.75" customHeight="1"/>
    <row r="2693" ht="15.75" customHeight="1"/>
    <row r="2694" ht="15.75" customHeight="1"/>
    <row r="2695" ht="15.75" customHeight="1"/>
    <row r="2696" ht="15.75" customHeight="1"/>
    <row r="2697" ht="15.75" customHeight="1"/>
    <row r="2698" ht="15.75" customHeight="1"/>
    <row r="2699" ht="15.75" customHeight="1"/>
    <row r="2700" ht="15.75" customHeight="1"/>
    <row r="2701" ht="15.75" customHeight="1"/>
    <row r="2702" ht="15.75" customHeight="1"/>
    <row r="2703" ht="15.75" customHeight="1"/>
    <row r="2704" ht="15.75" customHeight="1"/>
    <row r="2705" ht="15.75" customHeight="1"/>
    <row r="2706" ht="15.75" customHeight="1"/>
    <row r="2707" ht="15.75" customHeight="1"/>
    <row r="2708" ht="15.75" customHeight="1"/>
    <row r="2709" ht="15.75" customHeight="1"/>
    <row r="2710" ht="15.75" customHeight="1"/>
    <row r="2711" ht="15.75" customHeight="1"/>
    <row r="2712" ht="15.75" customHeight="1"/>
    <row r="2713" ht="15.75" customHeight="1"/>
    <row r="2714" ht="15.75" customHeight="1"/>
    <row r="2715" ht="15.75" customHeight="1"/>
    <row r="2716" ht="15.75" customHeight="1"/>
    <row r="2717" ht="15.75" customHeight="1"/>
    <row r="2718" ht="15.75" customHeight="1"/>
    <row r="2719" ht="15.75" customHeight="1"/>
    <row r="2720" ht="15.75" customHeight="1"/>
    <row r="2721" ht="15.75" customHeight="1"/>
    <row r="2722" ht="15.75" customHeight="1"/>
    <row r="2723" ht="15.75" customHeight="1"/>
    <row r="2724" ht="15.75" customHeight="1"/>
    <row r="2725" ht="15.75" customHeight="1"/>
    <row r="2726" ht="15.75" customHeight="1"/>
    <row r="2727" ht="15.75" customHeight="1"/>
    <row r="2728" ht="15.75" customHeight="1"/>
    <row r="2729" ht="15.75" customHeight="1"/>
    <row r="2730" ht="15.75" customHeight="1"/>
    <row r="2731" ht="15.75" customHeight="1"/>
    <row r="2732" ht="15.75" customHeight="1"/>
    <row r="2733" ht="15.75" customHeight="1"/>
    <row r="2734" ht="15.75" customHeight="1"/>
    <row r="2735" ht="15.75" customHeight="1"/>
    <row r="2736" ht="15.75" customHeight="1"/>
    <row r="2737" ht="15.75" customHeight="1"/>
    <row r="2738" ht="15.75" customHeight="1"/>
    <row r="2739" ht="15.75" customHeight="1"/>
    <row r="2740" ht="15.75" customHeight="1"/>
    <row r="2741" ht="15.75" customHeight="1"/>
    <row r="2742" ht="15.75" customHeight="1"/>
    <row r="2743" ht="15.75" customHeight="1"/>
    <row r="2744" ht="15.75" customHeight="1"/>
    <row r="2745" ht="15.75" customHeight="1"/>
    <row r="2746" ht="15.75" customHeight="1"/>
    <row r="2747" ht="15.75" customHeight="1"/>
    <row r="2748" ht="15.75" customHeight="1"/>
    <row r="2749" ht="15.75" customHeight="1"/>
    <row r="2750" ht="15.75" customHeight="1"/>
    <row r="2751" ht="15.75" customHeight="1"/>
    <row r="2752" ht="15.75" customHeight="1"/>
    <row r="2753" ht="15.75" customHeight="1"/>
    <row r="2754" ht="15.75" customHeight="1"/>
    <row r="2755" ht="15.75" customHeight="1"/>
    <row r="2756" ht="15.75" customHeight="1"/>
    <row r="2757" ht="15.75" customHeight="1"/>
    <row r="2758" ht="15.75" customHeight="1"/>
    <row r="2759" ht="15.75" customHeight="1"/>
    <row r="2760" ht="15.75" customHeight="1"/>
    <row r="2761" ht="15.75" customHeight="1"/>
    <row r="2762" ht="15.75" customHeight="1"/>
    <row r="2763" ht="15.75" customHeight="1"/>
    <row r="2764" ht="15.75" customHeight="1"/>
    <row r="2765" ht="15.75" customHeight="1"/>
    <row r="2766" ht="15.75" customHeight="1"/>
    <row r="2767" ht="15.75" customHeight="1"/>
    <row r="2768" ht="15.75" customHeight="1"/>
    <row r="2769" ht="15.75" customHeight="1"/>
    <row r="2770" ht="15.75" customHeight="1"/>
    <row r="2771" ht="15.75" customHeight="1"/>
    <row r="2772" ht="15.75" customHeight="1"/>
    <row r="2773" ht="15.75" customHeight="1"/>
    <row r="2774" ht="15.75" customHeight="1"/>
    <row r="2775" ht="15.75" customHeight="1"/>
    <row r="2776" ht="15.75" customHeight="1"/>
    <row r="2777" ht="15.75" customHeight="1"/>
    <row r="2778" ht="15.75" customHeight="1"/>
    <row r="2779" ht="15.75" customHeight="1"/>
    <row r="2780" ht="15.75" customHeight="1"/>
    <row r="2781" ht="15.75" customHeight="1"/>
    <row r="2782" ht="15.75" customHeight="1"/>
    <row r="2783" ht="15.75" customHeight="1"/>
    <row r="2784" ht="15.75" customHeight="1"/>
    <row r="2785" ht="15.75" customHeight="1"/>
    <row r="2786" ht="15.75" customHeight="1"/>
    <row r="2787" ht="15.75" customHeight="1"/>
    <row r="2788" ht="15.75" customHeight="1"/>
    <row r="2789" ht="15.75" customHeight="1"/>
    <row r="2790" ht="15.75" customHeight="1"/>
    <row r="2791" ht="15.75" customHeight="1"/>
    <row r="2792" ht="15.75" customHeight="1"/>
    <row r="2793" ht="15.75" customHeight="1"/>
    <row r="2794" ht="15.75" customHeight="1"/>
    <row r="2795" ht="15.75" customHeight="1"/>
    <row r="2796" ht="15.75" customHeight="1"/>
    <row r="2797" ht="15.75" customHeight="1"/>
    <row r="2798" ht="15.75" customHeight="1"/>
    <row r="2799" ht="15.75" customHeight="1"/>
    <row r="2800" ht="15.75" customHeight="1"/>
    <row r="2801" ht="15.75" customHeight="1"/>
    <row r="2802" ht="15.75" customHeight="1"/>
    <row r="2803" ht="15.75" customHeight="1"/>
    <row r="2804" ht="15.75" customHeight="1"/>
    <row r="2805" ht="15.75" customHeight="1"/>
    <row r="2806" ht="15.75" customHeight="1"/>
    <row r="2807" ht="15.75" customHeight="1"/>
    <row r="2808" ht="15.75" customHeight="1"/>
    <row r="2809" ht="15.75" customHeight="1"/>
    <row r="2810" ht="15.75" customHeight="1"/>
    <row r="2811" ht="15.75" customHeight="1"/>
    <row r="2812" ht="15.75" customHeight="1"/>
    <row r="2813" ht="15.75" customHeight="1"/>
    <row r="2814" ht="15.75" customHeight="1"/>
    <row r="2815" ht="15.75" customHeight="1"/>
    <row r="2816" ht="15.75" customHeight="1"/>
    <row r="2817" ht="15.75" customHeight="1"/>
    <row r="2818" ht="15.75" customHeight="1"/>
    <row r="2819" ht="15.75" customHeight="1"/>
    <row r="2820" ht="15.75" customHeight="1"/>
    <row r="2821" ht="15.75" customHeight="1"/>
    <row r="2822" ht="15.75" customHeight="1"/>
    <row r="2823" ht="15.75" customHeight="1"/>
    <row r="2824" ht="15.75" customHeight="1"/>
    <row r="2825" ht="15.75" customHeight="1"/>
    <row r="2826" ht="15.75" customHeight="1"/>
    <row r="2827" ht="15.75" customHeight="1"/>
    <row r="2828" ht="15.75" customHeight="1"/>
    <row r="2829" ht="15.75" customHeight="1"/>
    <row r="2830" ht="15.75" customHeight="1"/>
    <row r="2831" ht="15.75" customHeight="1"/>
    <row r="2832" ht="15.75" customHeight="1"/>
    <row r="2833" ht="15.75" customHeight="1"/>
    <row r="2834" ht="15.75" customHeight="1"/>
    <row r="2835" ht="15.75" customHeight="1"/>
    <row r="2836" ht="15.75" customHeight="1"/>
    <row r="2837" ht="15.75" customHeight="1"/>
    <row r="2838" ht="15.75" customHeight="1"/>
    <row r="2839" ht="15.75" customHeight="1"/>
    <row r="2840" ht="15.75" customHeight="1"/>
    <row r="2841" ht="15.75" customHeight="1"/>
    <row r="2842" ht="15.75" customHeight="1"/>
    <row r="2843" ht="15.75" customHeight="1"/>
    <row r="2844" ht="15.75" customHeight="1"/>
    <row r="2845" ht="15.75" customHeight="1"/>
    <row r="2846" ht="15.75" customHeight="1"/>
    <row r="2847" ht="15.75" customHeight="1"/>
    <row r="2848" ht="15.75" customHeight="1"/>
    <row r="2849" ht="15.75" customHeight="1"/>
    <row r="2850" ht="15.75" customHeight="1"/>
    <row r="2851" ht="15.75" customHeight="1"/>
    <row r="2852" ht="15.75" customHeight="1"/>
    <row r="2853" ht="15.75" customHeight="1"/>
    <row r="2854" ht="15.75" customHeight="1"/>
    <row r="2855" ht="15.75" customHeight="1"/>
    <row r="2856" ht="15.75" customHeight="1"/>
    <row r="2857" ht="15.75" customHeight="1"/>
    <row r="2858" ht="15.75" customHeight="1"/>
    <row r="2859" ht="15.75" customHeight="1"/>
    <row r="2860" ht="15.75" customHeight="1"/>
    <row r="2861" ht="15.75" customHeight="1"/>
    <row r="2862" ht="15.75" customHeight="1"/>
    <row r="2863" ht="15.75" customHeight="1"/>
    <row r="2864" ht="15.75" customHeight="1"/>
    <row r="2865" ht="15.75" customHeight="1"/>
    <row r="2866" ht="15.75" customHeight="1"/>
    <row r="2867" ht="15.75" customHeight="1"/>
    <row r="2868" ht="15.75" customHeight="1"/>
    <row r="2869" ht="15.75" customHeight="1"/>
    <row r="2870" ht="15.75" customHeight="1"/>
    <row r="2871" ht="15.75" customHeight="1"/>
    <row r="2872" ht="15.75" customHeight="1"/>
    <row r="2873" ht="15.75" customHeight="1"/>
    <row r="2874" ht="15.75" customHeight="1"/>
    <row r="2875" ht="15.75" customHeight="1"/>
    <row r="2876" ht="15.75" customHeight="1"/>
    <row r="2877" ht="15.75" customHeight="1"/>
    <row r="2878" ht="15.75" customHeight="1"/>
    <row r="2879" ht="15.75" customHeight="1"/>
    <row r="2880" ht="15.75" customHeight="1"/>
    <row r="2881" ht="15.75" customHeight="1"/>
    <row r="2882" ht="15.75" customHeight="1"/>
    <row r="2883" ht="15.75" customHeight="1"/>
    <row r="2884" ht="15.75" customHeight="1"/>
    <row r="2885" ht="15.75" customHeight="1"/>
    <row r="2886" ht="15.75" customHeight="1"/>
    <row r="2887" ht="15.75" customHeight="1"/>
    <row r="2888" ht="15.75" customHeight="1"/>
    <row r="2889" ht="15.75" customHeight="1"/>
    <row r="2890" ht="15.75" customHeight="1"/>
    <row r="2891" ht="15.75" customHeight="1"/>
    <row r="2892" ht="15.75" customHeight="1"/>
    <row r="2893" ht="15.75" customHeight="1"/>
    <row r="2894" ht="15.75" customHeight="1"/>
    <row r="2895" ht="15.75" customHeight="1"/>
    <row r="2896" ht="15.75" customHeight="1"/>
    <row r="2897" ht="15.75" customHeight="1"/>
    <row r="2898" ht="15.75" customHeight="1"/>
    <row r="2899" ht="15.75" customHeight="1"/>
    <row r="2900" ht="15.75" customHeight="1"/>
    <row r="2901" ht="15.75" customHeight="1"/>
    <row r="2902" ht="15.75" customHeight="1"/>
    <row r="2903" ht="15.75" customHeight="1"/>
    <row r="2904" ht="15.75" customHeight="1"/>
    <row r="2905" ht="15.75" customHeight="1"/>
    <row r="2906" ht="15.75" customHeight="1"/>
    <row r="2907" ht="15.75" customHeight="1"/>
    <row r="2908" ht="15.75" customHeight="1"/>
    <row r="2909" ht="15.75" customHeight="1"/>
    <row r="2910" ht="15.75" customHeight="1"/>
    <row r="2911" ht="15.75" customHeight="1"/>
    <row r="2912" ht="15.75" customHeight="1"/>
    <row r="2913" ht="15.75" customHeight="1"/>
    <row r="2914" ht="15.75" customHeight="1"/>
    <row r="2915" ht="15.75" customHeight="1"/>
    <row r="2916" ht="15.75" customHeight="1"/>
    <row r="2917" ht="15.75" customHeight="1"/>
    <row r="2918" ht="15.75" customHeight="1"/>
    <row r="2919" ht="15.75" customHeight="1"/>
    <row r="2920" ht="15.75" customHeight="1"/>
    <row r="2921" ht="15.75" customHeight="1"/>
    <row r="2922" ht="15.75" customHeight="1"/>
    <row r="2923" ht="15.75" customHeight="1"/>
    <row r="2924" ht="15.75" customHeight="1"/>
    <row r="2925" ht="15.75" customHeight="1"/>
    <row r="2926" ht="15.75" customHeight="1"/>
    <row r="2927" ht="15.75" customHeight="1"/>
    <row r="2928" ht="15.75" customHeight="1"/>
    <row r="2929" ht="15.75" customHeight="1"/>
    <row r="2930" ht="15.75" customHeight="1"/>
    <row r="2931" ht="15.75" customHeight="1"/>
    <row r="2932" ht="15.75" customHeight="1"/>
    <row r="2933" ht="15.75" customHeight="1"/>
    <row r="2934" ht="15.75" customHeight="1"/>
    <row r="2935" ht="15.75" customHeight="1"/>
    <row r="2936" ht="15.75" customHeight="1"/>
    <row r="2937" ht="15.75" customHeight="1"/>
    <row r="2938" ht="15.75" customHeight="1"/>
    <row r="2939" ht="15.75" customHeight="1"/>
    <row r="2940" ht="15.75" customHeight="1"/>
    <row r="2941" ht="15.75" customHeight="1"/>
    <row r="2942" ht="15.75" customHeight="1"/>
    <row r="2943" ht="15.75" customHeight="1"/>
    <row r="2944" ht="15.75" customHeight="1"/>
    <row r="2945" ht="15.75" customHeight="1"/>
    <row r="2946" ht="15.75" customHeight="1"/>
    <row r="2947" ht="15.75" customHeight="1"/>
    <row r="2948" ht="15.75" customHeight="1"/>
    <row r="2949" ht="15.75" customHeight="1"/>
    <row r="2950" ht="15.75" customHeight="1"/>
    <row r="2951" ht="15.75" customHeight="1"/>
    <row r="2952" ht="15.75" customHeight="1"/>
    <row r="2953" ht="15.75" customHeight="1"/>
    <row r="2954" ht="15.75" customHeight="1"/>
    <row r="2955" ht="15.75" customHeight="1"/>
    <row r="2956" ht="15.75" customHeight="1"/>
    <row r="2957" ht="15.75" customHeight="1"/>
    <row r="2958" ht="15.75" customHeight="1"/>
    <row r="2959" ht="15.75" customHeight="1"/>
    <row r="2960" ht="15.75" customHeight="1"/>
    <row r="2961" ht="15.75" customHeight="1"/>
    <row r="2962" ht="15.75" customHeight="1"/>
    <row r="2963" ht="15.75" customHeight="1"/>
    <row r="2964" ht="15.75" customHeight="1"/>
    <row r="2965" ht="15.75" customHeight="1"/>
    <row r="2966" ht="15.75" customHeight="1"/>
    <row r="2967" ht="15.75" customHeight="1"/>
    <row r="2968" ht="15.75" customHeight="1"/>
    <row r="2969" ht="15.75" customHeight="1"/>
    <row r="2970" ht="15.75" customHeight="1"/>
    <row r="2971" ht="15.75" customHeight="1"/>
    <row r="2972" ht="15.75" customHeight="1"/>
    <row r="2973" ht="15.75" customHeight="1"/>
    <row r="2974" ht="15.75" customHeight="1"/>
    <row r="2975" ht="15.75" customHeight="1"/>
    <row r="2976" ht="15.75" customHeight="1"/>
    <row r="2977" ht="15.75" customHeight="1"/>
    <row r="2978" ht="15.75" customHeight="1"/>
    <row r="2979" ht="15.75" customHeight="1"/>
    <row r="2980" ht="15.75" customHeight="1"/>
    <row r="2981" ht="15.75" customHeight="1"/>
    <row r="2982" ht="15.75" customHeight="1"/>
    <row r="2983" ht="15.75" customHeight="1"/>
    <row r="2984" ht="15.75" customHeight="1"/>
    <row r="2985" ht="15.75" customHeight="1"/>
    <row r="2986" ht="15.75" customHeight="1"/>
    <row r="2987" ht="15.75" customHeight="1"/>
    <row r="2988" ht="15.75" customHeight="1"/>
    <row r="2989" ht="15.75" customHeight="1"/>
    <row r="2990" ht="15.75" customHeight="1"/>
    <row r="2991" ht="15.75" customHeight="1"/>
    <row r="2992" ht="15.75" customHeight="1"/>
    <row r="2993" ht="15.75" customHeight="1"/>
    <row r="2994" ht="15.75" customHeight="1"/>
    <row r="2995" ht="15.75" customHeight="1"/>
    <row r="2996" ht="15.75" customHeight="1"/>
    <row r="2997" ht="15.75" customHeight="1"/>
    <row r="2998" ht="15.75" customHeight="1"/>
    <row r="2999" ht="15.75" customHeight="1"/>
    <row r="3000" ht="15.75" customHeight="1"/>
    <row r="3001" ht="15.75" customHeight="1"/>
    <row r="3002" ht="15.75" customHeight="1"/>
    <row r="3003" ht="15.75" customHeight="1"/>
    <row r="3004" ht="15.75" customHeight="1"/>
    <row r="3005" ht="15.75" customHeight="1"/>
    <row r="3006" ht="15.75" customHeight="1"/>
    <row r="3007" ht="15.75" customHeight="1"/>
    <row r="3008" ht="15.75" customHeight="1"/>
    <row r="3009" ht="15.75" customHeight="1"/>
    <row r="3010" ht="15.75" customHeight="1"/>
    <row r="3011" ht="15.75" customHeight="1"/>
    <row r="3012" ht="15.75" customHeight="1"/>
    <row r="3013" ht="15.75" customHeight="1"/>
    <row r="3014" ht="15.75" customHeight="1"/>
    <row r="3015" ht="15.75" customHeight="1"/>
    <row r="3016" ht="15.75" customHeight="1"/>
    <row r="3017" ht="15.75" customHeight="1"/>
    <row r="3018" ht="15.75" customHeight="1"/>
    <row r="3019" ht="15.75" customHeight="1"/>
    <row r="3020" ht="15.75" customHeight="1"/>
    <row r="3021" ht="15.75" customHeight="1"/>
    <row r="3022" ht="15.75" customHeight="1"/>
    <row r="3023" ht="15.75" customHeight="1"/>
    <row r="3024" ht="15.75" customHeight="1"/>
    <row r="3025" ht="15.75" customHeight="1"/>
    <row r="3026" ht="15.75" customHeight="1"/>
    <row r="3027" ht="15.75" customHeight="1"/>
    <row r="3028" ht="15.75" customHeight="1"/>
    <row r="3029" ht="15.75" customHeight="1"/>
    <row r="3030" ht="15.75" customHeight="1"/>
    <row r="3031" ht="15.75" customHeight="1"/>
    <row r="3032" ht="15.75" customHeight="1"/>
    <row r="3033" ht="15.75" customHeight="1"/>
    <row r="3034" ht="15.75" customHeight="1"/>
    <row r="3035" ht="15.75" customHeight="1"/>
    <row r="3036" ht="15.75" customHeight="1"/>
    <row r="3037" ht="15.75" customHeight="1"/>
    <row r="3038" ht="15.75" customHeight="1"/>
    <row r="3039" ht="15.75" customHeight="1"/>
    <row r="3040" ht="15.75" customHeight="1"/>
    <row r="3041" ht="15.75" customHeight="1"/>
    <row r="3042" ht="15.75" customHeight="1"/>
    <row r="3043" ht="15.75" customHeight="1"/>
    <row r="3044" ht="15.75" customHeight="1"/>
    <row r="3045" ht="15.75" customHeight="1"/>
    <row r="3046" ht="15.75" customHeight="1"/>
    <row r="3047" ht="15.75" customHeight="1"/>
    <row r="3048" ht="15.75" customHeight="1"/>
    <row r="3049" ht="15.75" customHeight="1"/>
    <row r="3050" ht="15.75" customHeight="1"/>
    <row r="3051" ht="15.75" customHeight="1"/>
    <row r="3052" ht="15.75" customHeight="1"/>
    <row r="3053" ht="15.75" customHeight="1"/>
    <row r="3054" ht="15.75" customHeight="1"/>
    <row r="3055" ht="15.75" customHeight="1"/>
    <row r="3056" ht="15.75" customHeight="1"/>
    <row r="3057" ht="15.75" customHeight="1"/>
    <row r="3058" ht="15.75" customHeight="1"/>
    <row r="3059" ht="15.75" customHeight="1"/>
    <row r="3060" ht="15.75" customHeight="1"/>
    <row r="3061" ht="15.75" customHeight="1"/>
    <row r="3062" ht="15.75" customHeight="1"/>
    <row r="3063" ht="15.75" customHeight="1"/>
    <row r="3064" ht="15.75" customHeight="1"/>
    <row r="3065" ht="15.75" customHeight="1"/>
    <row r="3066" ht="15.75" customHeight="1"/>
    <row r="3067" ht="15.75" customHeight="1"/>
    <row r="3068" ht="15.75" customHeight="1"/>
    <row r="3069" ht="15.75" customHeight="1"/>
    <row r="3070" ht="15.75" customHeight="1"/>
    <row r="3071" ht="15.75" customHeight="1"/>
    <row r="3072" ht="15.75" customHeight="1"/>
    <row r="3073" ht="15.75" customHeight="1"/>
    <row r="3074" ht="15.75" customHeight="1"/>
    <row r="3075" ht="15.75" customHeight="1"/>
    <row r="3076" ht="15.75" customHeight="1"/>
    <row r="3077" ht="15.75" customHeight="1"/>
    <row r="3078" ht="15.75" customHeight="1"/>
    <row r="3079" ht="15.75" customHeight="1"/>
    <row r="3080" ht="15.75" customHeight="1"/>
    <row r="3081" ht="15.75" customHeight="1"/>
    <row r="3082" ht="15.75" customHeight="1"/>
    <row r="3083" ht="15.75" customHeight="1"/>
    <row r="3084" ht="15.75" customHeight="1"/>
    <row r="3085" ht="15.75" customHeight="1"/>
    <row r="3086" ht="15.75" customHeight="1"/>
    <row r="3087" ht="15.75" customHeight="1"/>
    <row r="3088" ht="15.75" customHeight="1"/>
    <row r="3089" ht="15.75" customHeight="1"/>
    <row r="3090" ht="15.75" customHeight="1"/>
    <row r="3091" ht="15.75" customHeight="1"/>
    <row r="3092" ht="15.75" customHeight="1"/>
    <row r="3093" ht="15.75" customHeight="1"/>
    <row r="3094" ht="15.75" customHeight="1"/>
    <row r="3095" ht="15.75" customHeight="1"/>
    <row r="3096" ht="15.75" customHeight="1"/>
    <row r="3097" ht="15.75" customHeight="1"/>
    <row r="3098" ht="15.75" customHeight="1"/>
    <row r="3099" ht="15.75" customHeight="1"/>
    <row r="3100" ht="15.75" customHeight="1"/>
    <row r="3101" ht="15.75" customHeight="1"/>
    <row r="3102" ht="15.75" customHeight="1"/>
    <row r="3103" ht="15.75" customHeight="1"/>
    <row r="3104" ht="15.75" customHeight="1"/>
    <row r="3105" ht="15.75" customHeight="1"/>
    <row r="3106" ht="15.75" customHeight="1"/>
    <row r="3107" ht="15.75" customHeight="1"/>
    <row r="3108" ht="15.75" customHeight="1"/>
    <row r="3109" ht="15.75" customHeight="1"/>
    <row r="3110" ht="15.75" customHeight="1"/>
    <row r="3111" ht="15.75" customHeight="1"/>
    <row r="3112" ht="15.75" customHeight="1"/>
    <row r="3113" ht="15.75" customHeight="1"/>
    <row r="3114" ht="15.75" customHeight="1"/>
    <row r="3115" ht="15.75" customHeight="1"/>
    <row r="3116" ht="15.75" customHeight="1"/>
    <row r="3117" ht="15.75" customHeight="1"/>
    <row r="3118" ht="15.75" customHeight="1"/>
    <row r="3119" ht="15.75" customHeight="1"/>
    <row r="3120" ht="15.75" customHeight="1"/>
    <row r="3121" ht="15.75" customHeight="1"/>
    <row r="3122" ht="15.75" customHeight="1"/>
    <row r="3123" ht="15.75" customHeight="1"/>
    <row r="3124" ht="15.75" customHeight="1"/>
    <row r="3125" ht="15.75" customHeight="1"/>
    <row r="3126" ht="15.75" customHeight="1"/>
    <row r="3127" ht="15.75" customHeight="1"/>
    <row r="3128" ht="15.75" customHeight="1"/>
    <row r="3129" ht="15.75" customHeight="1"/>
    <row r="3130" ht="15.75" customHeight="1"/>
    <row r="3131" ht="15.75" customHeight="1"/>
    <row r="3132" ht="15.75" customHeight="1"/>
    <row r="3133" ht="15.75" customHeight="1"/>
    <row r="3134" ht="15.75" customHeight="1"/>
    <row r="3135" ht="15.75" customHeight="1"/>
    <row r="3136" ht="15.75" customHeight="1"/>
    <row r="3137" ht="15.75" customHeight="1"/>
    <row r="3138" ht="15.75" customHeight="1"/>
    <row r="3139" ht="15.75" customHeight="1"/>
    <row r="3140" ht="15.75" customHeight="1"/>
    <row r="3141" ht="15.75" customHeight="1"/>
    <row r="3142" ht="15.75" customHeight="1"/>
    <row r="3143" ht="15.75" customHeight="1"/>
    <row r="3144" ht="15.75" customHeight="1"/>
    <row r="3145" ht="15.75" customHeight="1"/>
    <row r="3146" ht="15.75" customHeight="1"/>
    <row r="3147" ht="15.75" customHeight="1"/>
    <row r="3148" ht="15.75" customHeight="1"/>
    <row r="3149" ht="15.75" customHeight="1"/>
    <row r="3150" ht="15.75" customHeight="1"/>
    <row r="3151" ht="15.75" customHeight="1"/>
    <row r="3152" ht="15.75" customHeight="1"/>
    <row r="3153" ht="15.75" customHeight="1"/>
    <row r="3154" ht="15.75" customHeight="1"/>
    <row r="3155" ht="15.75" customHeight="1"/>
    <row r="3156" ht="15.75" customHeight="1"/>
    <row r="3157" ht="15.75" customHeight="1"/>
    <row r="3158" ht="15.75" customHeight="1"/>
    <row r="3159" ht="15.75" customHeight="1"/>
    <row r="3160" ht="15.75" customHeight="1"/>
    <row r="3161" ht="15.75" customHeight="1"/>
    <row r="3162" ht="15.75" customHeight="1"/>
    <row r="3163" ht="15.75" customHeight="1"/>
    <row r="3164" ht="15.75" customHeight="1"/>
    <row r="3165" ht="15.75" customHeight="1"/>
    <row r="3166" ht="15.75" customHeight="1"/>
    <row r="3167" ht="15.75" customHeight="1"/>
    <row r="3168" ht="15.75" customHeight="1"/>
    <row r="3169" ht="15.75" customHeight="1"/>
    <row r="3170" ht="15.75" customHeight="1"/>
    <row r="3171" ht="15.75" customHeight="1"/>
    <row r="3172" ht="15.75" customHeight="1"/>
    <row r="3173" ht="15.75" customHeight="1"/>
    <row r="3174" ht="15.75" customHeight="1"/>
    <row r="3175" ht="15.75" customHeight="1"/>
    <row r="3176" ht="15.75" customHeight="1"/>
    <row r="3177" ht="15.75" customHeight="1"/>
    <row r="3178" ht="15.75" customHeight="1"/>
    <row r="3179" ht="15.75" customHeight="1"/>
    <row r="3180" ht="15.75" customHeight="1"/>
    <row r="3181" ht="15.75" customHeight="1"/>
    <row r="3182" ht="15.75" customHeight="1"/>
    <row r="3183" ht="15.75" customHeight="1"/>
    <row r="3184" ht="15.75" customHeight="1"/>
    <row r="3185" ht="15.75" customHeight="1"/>
    <row r="3186" ht="15.75" customHeight="1"/>
    <row r="3187" ht="15.75" customHeight="1"/>
    <row r="3188" ht="15.75" customHeight="1"/>
    <row r="3189" ht="15.75" customHeight="1"/>
    <row r="3190" ht="15.75" customHeight="1"/>
    <row r="3191" ht="15.75" customHeight="1"/>
    <row r="3192" ht="15.75" customHeight="1"/>
    <row r="3193" ht="15.75" customHeight="1"/>
    <row r="3194" ht="15.75" customHeight="1"/>
    <row r="3195" ht="15.75" customHeight="1"/>
    <row r="3196" ht="15.75" customHeight="1"/>
    <row r="3197" ht="15.75" customHeight="1"/>
    <row r="3198" ht="15.75" customHeight="1"/>
    <row r="3199" ht="15.75" customHeight="1"/>
    <row r="3200" ht="15.75" customHeight="1"/>
    <row r="3201" ht="15.75" customHeight="1"/>
    <row r="3202" ht="15.75" customHeight="1"/>
    <row r="3203" ht="15.75" customHeight="1"/>
    <row r="3204" ht="15.75" customHeight="1"/>
    <row r="3205" ht="15.75" customHeight="1"/>
    <row r="3206" ht="15.75" customHeight="1"/>
    <row r="3207" ht="15.75" customHeight="1"/>
    <row r="3208" ht="15.75" customHeight="1"/>
    <row r="3209" ht="15.75" customHeight="1"/>
    <row r="3210" ht="15.75" customHeight="1"/>
    <row r="3211" ht="15.75" customHeight="1"/>
    <row r="3212" ht="15.75" customHeight="1"/>
    <row r="3213" ht="15.75" customHeight="1"/>
    <row r="3214" ht="15.75" customHeight="1"/>
    <row r="3215" ht="15.75" customHeight="1"/>
    <row r="3216" ht="15.75" customHeight="1"/>
    <row r="3217" ht="15.75" customHeight="1"/>
    <row r="3218" ht="15.75" customHeight="1"/>
    <row r="3219" ht="15.75" customHeight="1"/>
    <row r="3220" ht="15.75" customHeight="1"/>
    <row r="3221" ht="15.75" customHeight="1"/>
    <row r="3222" ht="15.75" customHeight="1"/>
    <row r="3223" ht="15.75" customHeight="1"/>
    <row r="3224" ht="15.75" customHeight="1"/>
    <row r="3225" ht="15.75" customHeight="1"/>
    <row r="3226" ht="15.75" customHeight="1"/>
    <row r="3227" ht="15.75" customHeight="1"/>
    <row r="3228" ht="15.75" customHeight="1"/>
    <row r="3229" ht="15.75" customHeight="1"/>
    <row r="3230" ht="15.75" customHeight="1"/>
    <row r="3231" ht="15.75" customHeight="1"/>
    <row r="3232" ht="15.75" customHeight="1"/>
    <row r="3233" ht="15.75" customHeight="1"/>
    <row r="3234" ht="15.75" customHeight="1"/>
    <row r="3235" ht="15.75" customHeight="1"/>
    <row r="3236" ht="15.75" customHeight="1"/>
    <row r="3237" ht="15.75" customHeight="1"/>
    <row r="3238" ht="15.75" customHeight="1"/>
    <row r="3239" ht="15.75" customHeight="1"/>
    <row r="3240" ht="15.75" customHeight="1"/>
    <row r="3241" ht="15.75" customHeight="1"/>
    <row r="3242" ht="15.75" customHeight="1"/>
    <row r="3243" ht="15.75" customHeight="1"/>
    <row r="3244" ht="15.75" customHeight="1"/>
    <row r="3245" ht="15.75" customHeight="1"/>
    <row r="3246" ht="15.75" customHeight="1"/>
    <row r="3247" ht="15.75" customHeight="1"/>
    <row r="3248" ht="15.75" customHeight="1"/>
    <row r="3249" ht="15.75" customHeight="1"/>
    <row r="3250" ht="15.75" customHeight="1"/>
    <row r="3251" ht="15.75" customHeight="1"/>
    <row r="3252" ht="15.75" customHeight="1"/>
    <row r="3253" ht="15.75" customHeight="1"/>
    <row r="3254" ht="15.75" customHeight="1"/>
    <row r="3255" ht="15.75" customHeight="1"/>
    <row r="3256" ht="15.75" customHeight="1"/>
    <row r="3257" ht="15.75" customHeight="1"/>
    <row r="3258" ht="15.75" customHeight="1"/>
    <row r="3259" ht="15.75" customHeight="1"/>
    <row r="3260" ht="15.75" customHeight="1"/>
    <row r="3261" ht="15.75" customHeight="1"/>
    <row r="3262" ht="15.75" customHeight="1"/>
    <row r="3263" ht="15.75" customHeight="1"/>
    <row r="3264" ht="15.75" customHeight="1"/>
    <row r="3265" ht="15.75" customHeight="1"/>
    <row r="3266" ht="15.75" customHeight="1"/>
    <row r="3267" ht="15.75" customHeight="1"/>
    <row r="3268" ht="15.75" customHeight="1"/>
    <row r="3269" ht="15.75" customHeight="1"/>
    <row r="3270" ht="15.75" customHeight="1"/>
    <row r="3271" ht="15.75" customHeight="1"/>
    <row r="3272" ht="15.75" customHeight="1"/>
    <row r="3273" ht="15.75" customHeight="1"/>
    <row r="3274" ht="15.75" customHeight="1"/>
    <row r="3275" ht="15.75" customHeight="1"/>
    <row r="3276" ht="15.75" customHeight="1"/>
    <row r="3277" ht="15.75" customHeight="1"/>
    <row r="3278" ht="15.75" customHeight="1"/>
    <row r="3279" ht="15.75" customHeight="1"/>
    <row r="3280" ht="15.75" customHeight="1"/>
    <row r="3281" ht="15.75" customHeight="1"/>
    <row r="3282" ht="15.75" customHeight="1"/>
    <row r="3283" ht="15.75" customHeight="1"/>
    <row r="3284" ht="15.75" customHeight="1"/>
    <row r="3285" ht="15.75" customHeight="1"/>
    <row r="3286" ht="15.75" customHeight="1"/>
    <row r="3287" ht="15.75" customHeight="1"/>
    <row r="3288" ht="15.75" customHeight="1"/>
    <row r="3289" ht="15.75" customHeight="1"/>
    <row r="3290" ht="15.75" customHeight="1"/>
    <row r="3291" ht="15.75" customHeight="1"/>
    <row r="3292" ht="15.75" customHeight="1"/>
    <row r="3293" ht="15.75" customHeight="1"/>
    <row r="3294" ht="15.75" customHeight="1"/>
    <row r="3295" ht="15.75" customHeight="1"/>
    <row r="3296" ht="15.75" customHeight="1"/>
    <row r="3297" ht="15.75" customHeight="1"/>
    <row r="3298" ht="15.75" customHeight="1"/>
    <row r="3299" ht="15.75" customHeight="1"/>
    <row r="3300" ht="15.75" customHeight="1"/>
    <row r="3301" ht="15.75" customHeight="1"/>
    <row r="3302" ht="15.75" customHeight="1"/>
    <row r="3303" ht="15.75" customHeight="1"/>
    <row r="3304" ht="15.75" customHeight="1"/>
    <row r="3305" ht="15.75" customHeight="1"/>
    <row r="3306" ht="15.75" customHeight="1"/>
    <row r="3307" ht="15.75" customHeight="1"/>
    <row r="3308" ht="15.75" customHeight="1"/>
    <row r="3309" ht="15.75" customHeight="1"/>
    <row r="3310" ht="15.75" customHeight="1"/>
    <row r="3311" ht="15.75" customHeight="1"/>
    <row r="3312" ht="15.75" customHeight="1"/>
    <row r="3313" ht="15.75" customHeight="1"/>
    <row r="3314" ht="15.75" customHeight="1"/>
    <row r="3315" ht="15.75" customHeight="1"/>
    <row r="3316" ht="15.75" customHeight="1"/>
    <row r="3317" ht="15.75" customHeight="1"/>
    <row r="3318" ht="15.75" customHeight="1"/>
    <row r="3319" ht="15.75" customHeight="1"/>
    <row r="3320" ht="15.75" customHeight="1"/>
    <row r="3321" ht="15.75" customHeight="1"/>
    <row r="3322" ht="15.75" customHeight="1"/>
    <row r="3323" ht="15.75" customHeight="1"/>
    <row r="3324" ht="15.75" customHeight="1"/>
    <row r="3325" ht="15.75" customHeight="1"/>
    <row r="3326" ht="15.75" customHeight="1"/>
    <row r="3327" ht="15.75" customHeight="1"/>
    <row r="3328" ht="15.75" customHeight="1"/>
    <row r="3329" ht="15.75" customHeight="1"/>
    <row r="3330" ht="15.75" customHeight="1"/>
    <row r="3331" ht="15.75" customHeight="1"/>
    <row r="3332" ht="15.75" customHeight="1"/>
    <row r="3333" ht="15.75" customHeight="1"/>
    <row r="3334" ht="15.75" customHeight="1"/>
    <row r="3335" ht="15.75" customHeight="1"/>
    <row r="3336" ht="15.75" customHeight="1"/>
    <row r="3337" ht="15.75" customHeight="1"/>
    <row r="3338" ht="15.75" customHeight="1"/>
    <row r="3339" ht="15.75" customHeight="1"/>
    <row r="3340" ht="15.75" customHeight="1"/>
    <row r="3341" ht="15.75" customHeight="1"/>
    <row r="3342" ht="15.75" customHeight="1"/>
    <row r="3343" ht="15.75" customHeight="1"/>
    <row r="3344" ht="15.75" customHeight="1"/>
    <row r="3345" ht="15.75" customHeight="1"/>
    <row r="3346" ht="15.75" customHeight="1"/>
    <row r="3347" ht="15.75" customHeight="1"/>
    <row r="3348" ht="15.75" customHeight="1"/>
    <row r="3349" ht="15.75" customHeight="1"/>
    <row r="3350" ht="15.75" customHeight="1"/>
    <row r="3351" ht="15.75" customHeight="1"/>
    <row r="3352" ht="15.75" customHeight="1"/>
    <row r="3353" ht="15.75" customHeight="1"/>
    <row r="3354" ht="15.75" customHeight="1"/>
    <row r="3355" ht="15.75" customHeight="1"/>
    <row r="3356" ht="15.75" customHeight="1"/>
    <row r="3357" ht="15.75" customHeight="1"/>
    <row r="3358" ht="15.75" customHeight="1"/>
    <row r="3359" ht="15.75" customHeight="1"/>
    <row r="3360" ht="15.75" customHeight="1"/>
    <row r="3361" ht="15.75" customHeight="1"/>
    <row r="3362" ht="15.75" customHeight="1"/>
    <row r="3363" ht="15.75" customHeight="1"/>
    <row r="3364" ht="15.75" customHeight="1"/>
    <row r="3365" ht="15.75" customHeight="1"/>
    <row r="3366" ht="15.75" customHeight="1"/>
    <row r="3367" ht="15.75" customHeight="1"/>
    <row r="3368" ht="15.75" customHeight="1"/>
    <row r="3369" ht="15.75" customHeight="1"/>
    <row r="3370" ht="15.75" customHeight="1"/>
    <row r="3371" ht="15.75" customHeight="1"/>
    <row r="3372" ht="15.75" customHeight="1"/>
    <row r="3373" ht="15.75" customHeight="1"/>
    <row r="3374" ht="15.75" customHeight="1"/>
    <row r="3375" ht="15.75" customHeight="1"/>
    <row r="3376" ht="15.75" customHeight="1"/>
    <row r="3377" ht="15.75" customHeight="1"/>
    <row r="3378" ht="15.75" customHeight="1"/>
    <row r="3379" ht="15.75" customHeight="1"/>
    <row r="3380" ht="15.75" customHeight="1"/>
    <row r="3381" ht="15.75" customHeight="1"/>
    <row r="3382" ht="15.75" customHeight="1"/>
    <row r="3383" ht="15.75" customHeight="1"/>
    <row r="3384" ht="15.75" customHeight="1"/>
    <row r="3385" ht="15.75" customHeight="1"/>
    <row r="3386" ht="15.75" customHeight="1"/>
    <row r="3387" ht="15.75" customHeight="1"/>
    <row r="3388" ht="15.75" customHeight="1"/>
    <row r="3389" ht="15.75" customHeight="1"/>
    <row r="3390" ht="15.75" customHeight="1"/>
    <row r="3391" ht="15.75" customHeight="1"/>
    <row r="3392" ht="15.75" customHeight="1"/>
    <row r="3393" ht="15.75" customHeight="1"/>
    <row r="3394" ht="15.75" customHeight="1"/>
    <row r="3395" ht="15.75" customHeight="1"/>
    <row r="3396" ht="15.75" customHeight="1"/>
    <row r="3397" ht="15.75" customHeight="1"/>
    <row r="3398" ht="15.75" customHeight="1"/>
    <row r="3399" ht="15.75" customHeight="1"/>
    <row r="3400" ht="15.75" customHeight="1"/>
    <row r="3401" ht="15.75" customHeight="1"/>
    <row r="3402" ht="15.75" customHeight="1"/>
    <row r="3403" ht="15.75" customHeight="1"/>
    <row r="3404" ht="15.75" customHeight="1"/>
    <row r="3405" ht="15.75" customHeight="1"/>
    <row r="3406" ht="15.75" customHeight="1"/>
    <row r="3407" ht="15.75" customHeight="1"/>
    <row r="3408" ht="15.75" customHeight="1"/>
    <row r="3409" ht="15.75" customHeight="1"/>
    <row r="3410" ht="15.75" customHeight="1"/>
    <row r="3411" ht="15.75" customHeight="1"/>
    <row r="3412" ht="15.75" customHeight="1"/>
    <row r="3413" ht="15.75" customHeight="1"/>
    <row r="3414" ht="15.75" customHeight="1"/>
    <row r="3415" ht="15.75" customHeight="1"/>
    <row r="3416" ht="15.75" customHeight="1"/>
    <row r="3417" ht="15.75" customHeight="1"/>
    <row r="3418" ht="15.75" customHeight="1"/>
    <row r="3419" ht="15.75" customHeight="1"/>
    <row r="3420" ht="15.75" customHeight="1"/>
    <row r="3421" ht="15.75" customHeight="1"/>
    <row r="3422" ht="15.75" customHeight="1"/>
    <row r="3423" ht="15.75" customHeight="1"/>
    <row r="3424" ht="15.75" customHeight="1"/>
    <row r="3425" ht="15.75" customHeight="1"/>
    <row r="3426" ht="15.75" customHeight="1"/>
    <row r="3427" ht="15.75" customHeight="1"/>
    <row r="3428" ht="15.75" customHeight="1"/>
    <row r="3429" ht="15.75" customHeight="1"/>
    <row r="3430" ht="15.75" customHeight="1"/>
    <row r="3431" ht="15.75" customHeight="1"/>
    <row r="3432" ht="15.75" customHeight="1"/>
    <row r="3433" ht="15.75" customHeight="1"/>
    <row r="3434" ht="15.75" customHeight="1"/>
    <row r="3435" ht="15.75" customHeight="1"/>
    <row r="3436" ht="15.75" customHeight="1"/>
    <row r="3437" ht="15.75" customHeight="1"/>
    <row r="3438" ht="15.75" customHeight="1"/>
    <row r="3439" ht="15.75" customHeight="1"/>
    <row r="3440" ht="15.75" customHeight="1"/>
    <row r="3441" ht="15.75" customHeight="1"/>
    <row r="3442" ht="15.75" customHeight="1"/>
    <row r="3443" ht="15.75" customHeight="1"/>
    <row r="3444" ht="15.75" customHeight="1"/>
    <row r="3445" ht="15.75" customHeight="1"/>
    <row r="3446" ht="15.75" customHeight="1"/>
    <row r="3447" ht="15.75" customHeight="1"/>
    <row r="3448" ht="15.75" customHeight="1"/>
    <row r="3449" ht="15.75" customHeight="1"/>
    <row r="3450" ht="15.75" customHeight="1"/>
    <row r="3451" ht="15.75" customHeight="1"/>
    <row r="3452" ht="15.75" customHeight="1"/>
    <row r="3453" ht="15.75" customHeight="1"/>
    <row r="3454" ht="15.75" customHeight="1"/>
    <row r="3455" ht="15.75" customHeight="1"/>
    <row r="3456" ht="15.75" customHeight="1"/>
    <row r="3457" ht="15.75" customHeight="1"/>
    <row r="3458" ht="15.75" customHeight="1"/>
    <row r="3459" ht="15.75" customHeight="1"/>
    <row r="3460" ht="15.75" customHeight="1"/>
    <row r="3461" ht="15.75" customHeight="1"/>
    <row r="3462" ht="15.75" customHeight="1"/>
    <row r="3463" ht="15.75" customHeight="1"/>
    <row r="3464" ht="15.75" customHeight="1"/>
    <row r="3465" ht="15.75" customHeight="1"/>
    <row r="3466" ht="15.75" customHeight="1"/>
    <row r="3467" ht="15.75" customHeight="1"/>
    <row r="3468" ht="15.75" customHeight="1"/>
    <row r="3469" ht="15.75" customHeight="1"/>
    <row r="3470" ht="15.75" customHeight="1"/>
    <row r="3471" ht="15.75" customHeight="1"/>
    <row r="3472" ht="15.75" customHeight="1"/>
    <row r="3473" ht="15.75" customHeight="1"/>
    <row r="3474" ht="15.75" customHeight="1"/>
    <row r="3475" ht="15.75" customHeight="1"/>
    <row r="3476" ht="15.75" customHeight="1"/>
    <row r="3477" ht="15.75" customHeight="1"/>
    <row r="3478" ht="15.75" customHeight="1"/>
    <row r="3479" ht="15.75" customHeight="1"/>
    <row r="3480" ht="15.75" customHeight="1"/>
    <row r="3481" ht="15.75" customHeight="1"/>
    <row r="3482" ht="15.75" customHeight="1"/>
    <row r="3483" ht="15.75" customHeight="1"/>
    <row r="3484" ht="15.75" customHeight="1"/>
    <row r="3485" ht="15.75" customHeight="1"/>
    <row r="3486" ht="15.75" customHeight="1"/>
    <row r="3487" ht="15.75" customHeight="1"/>
    <row r="3488" ht="15.75" customHeight="1"/>
    <row r="3489" ht="15.75" customHeight="1"/>
    <row r="3490" ht="15.75" customHeight="1"/>
    <row r="3491" ht="15.75" customHeight="1"/>
    <row r="3492" ht="15.75" customHeight="1"/>
    <row r="3493" ht="15.75" customHeight="1"/>
    <row r="3494" ht="15.75" customHeight="1"/>
    <row r="3495" ht="15.75" customHeight="1"/>
    <row r="3496" ht="15.75" customHeight="1"/>
    <row r="3497" ht="15.75" customHeight="1"/>
    <row r="3498" ht="15.75" customHeight="1"/>
    <row r="3499" ht="15.75" customHeight="1"/>
    <row r="3500" ht="15.75" customHeight="1"/>
    <row r="3501" ht="15.75" customHeight="1"/>
    <row r="3502" ht="15.75" customHeight="1"/>
    <row r="3503" ht="15.75" customHeight="1"/>
    <row r="3504" ht="15.75" customHeight="1"/>
    <row r="3505" ht="15.75" customHeight="1"/>
    <row r="3506" ht="15.75" customHeight="1"/>
    <row r="3507" ht="15.75" customHeight="1"/>
    <row r="3508" ht="15.75" customHeight="1"/>
    <row r="3509" ht="15.75" customHeight="1"/>
    <row r="3510" ht="15.75" customHeight="1"/>
    <row r="3511" ht="15.75" customHeight="1"/>
    <row r="3512" ht="15.75" customHeight="1"/>
    <row r="3513" ht="15.75" customHeight="1"/>
    <row r="3514" ht="15.75" customHeight="1"/>
    <row r="3515" ht="15.75" customHeight="1"/>
    <row r="3516" ht="15.75" customHeight="1"/>
    <row r="3517" ht="15.75" customHeight="1"/>
    <row r="3518" ht="15.75" customHeight="1"/>
    <row r="3519" ht="15.75" customHeight="1"/>
    <row r="3520" ht="15.75" customHeight="1"/>
    <row r="3521" ht="15.75" customHeight="1"/>
    <row r="3522" ht="15.75" customHeight="1"/>
    <row r="3523" ht="15.75" customHeight="1"/>
    <row r="3524" ht="15.75" customHeight="1"/>
    <row r="3525" ht="15.75" customHeight="1"/>
    <row r="3526" ht="15.75" customHeight="1"/>
    <row r="3527" ht="15.75" customHeight="1"/>
    <row r="3528" ht="15.75" customHeight="1"/>
    <row r="3529" ht="15.75" customHeight="1"/>
    <row r="3530" ht="15.75" customHeight="1"/>
    <row r="3531" ht="15.75" customHeight="1"/>
    <row r="3532" ht="15.75" customHeight="1"/>
    <row r="3533" ht="15.75" customHeight="1"/>
    <row r="3534" ht="15.75" customHeight="1"/>
    <row r="3535" ht="15.75" customHeight="1"/>
    <row r="3536" ht="15.75" customHeight="1"/>
    <row r="3537" ht="15.75" customHeight="1"/>
    <row r="3538" ht="15.75" customHeight="1"/>
    <row r="3539" ht="15.75" customHeight="1"/>
    <row r="3540" ht="15.75" customHeight="1"/>
    <row r="3541" ht="15.75" customHeight="1"/>
    <row r="3542" ht="15.75" customHeight="1"/>
    <row r="3543" ht="15.75" customHeight="1"/>
    <row r="3544" ht="15.75" customHeight="1"/>
    <row r="3545" ht="15.75" customHeight="1"/>
    <row r="3546" ht="15.75" customHeight="1"/>
    <row r="3547" ht="15.75" customHeight="1"/>
    <row r="3548" ht="15.75" customHeight="1"/>
    <row r="3549" ht="15.75" customHeight="1"/>
    <row r="3550" ht="15.75" customHeight="1"/>
    <row r="3551" ht="15.75" customHeight="1"/>
    <row r="3552" ht="15.75" customHeight="1"/>
    <row r="3553" ht="15.75" customHeight="1"/>
    <row r="3554" ht="15.75" customHeight="1"/>
    <row r="3555" ht="15.75" customHeight="1"/>
    <row r="3556" ht="15.75" customHeight="1"/>
    <row r="3557" ht="15.75" customHeight="1"/>
    <row r="3558" ht="15.75" customHeight="1"/>
    <row r="3559" ht="15.75" customHeight="1"/>
    <row r="3560" ht="15.75" customHeight="1"/>
    <row r="3561" ht="15.75" customHeight="1"/>
    <row r="3562" ht="15.75" customHeight="1"/>
    <row r="3563" ht="15.75" customHeight="1"/>
    <row r="3564" ht="15.75" customHeight="1"/>
    <row r="3565" ht="15.75" customHeight="1"/>
    <row r="3566" ht="15.75" customHeight="1"/>
    <row r="3567" ht="15.75" customHeight="1"/>
    <row r="3568" ht="15.75" customHeight="1"/>
    <row r="3569" ht="15.75" customHeight="1"/>
    <row r="3570" ht="15.75" customHeight="1"/>
    <row r="3571" ht="15.75" customHeight="1"/>
    <row r="3572" ht="15.75" customHeight="1"/>
    <row r="3573" ht="15.75" customHeight="1"/>
    <row r="3574" ht="15.75" customHeight="1"/>
    <row r="3575" ht="15.75" customHeight="1"/>
    <row r="3576" ht="15.75" customHeight="1"/>
    <row r="3577" ht="15.75" customHeight="1"/>
    <row r="3578" ht="15.75" customHeight="1"/>
    <row r="3579" ht="15.75" customHeight="1"/>
    <row r="3580" ht="15.75" customHeight="1"/>
    <row r="3581" ht="15.75" customHeight="1"/>
    <row r="3582" ht="15.75" customHeight="1"/>
    <row r="3583" ht="15.75" customHeight="1"/>
    <row r="3584" ht="15.75" customHeight="1"/>
    <row r="3585" ht="15.75" customHeight="1"/>
    <row r="3586" ht="15.75" customHeight="1"/>
    <row r="3587" ht="15.75" customHeight="1"/>
    <row r="3588" ht="15.75" customHeight="1"/>
    <row r="3589" ht="15.75" customHeight="1"/>
    <row r="3590" ht="15.75" customHeight="1"/>
    <row r="3591" ht="15.75" customHeight="1"/>
    <row r="3592" ht="15.75" customHeight="1"/>
    <row r="3593" ht="15.75" customHeight="1"/>
    <row r="3594" ht="15.75" customHeight="1"/>
    <row r="3595" ht="15.75" customHeight="1"/>
    <row r="3596" ht="15.75" customHeight="1"/>
    <row r="3597" ht="15.75" customHeight="1"/>
    <row r="3598" ht="15.75" customHeight="1"/>
    <row r="3599" ht="15.75" customHeight="1"/>
    <row r="3600" ht="15.75" customHeight="1"/>
    <row r="3601" ht="15.75" customHeight="1"/>
    <row r="3602" ht="15.75" customHeight="1"/>
    <row r="3603" ht="15.75" customHeight="1"/>
    <row r="3604" ht="15.75" customHeight="1"/>
    <row r="3605" ht="15.75" customHeight="1"/>
    <row r="3606" ht="15.75" customHeight="1"/>
    <row r="3607" ht="15.75" customHeight="1"/>
    <row r="3608" ht="15.75" customHeight="1"/>
    <row r="3609" ht="15.75" customHeight="1"/>
    <row r="3610" ht="15.75" customHeight="1"/>
    <row r="3611" ht="15.75" customHeight="1"/>
    <row r="3612" ht="15.75" customHeight="1"/>
    <row r="3613" ht="15.75" customHeight="1"/>
    <row r="3614" ht="15.75" customHeight="1"/>
    <row r="3615" ht="15.75" customHeight="1"/>
    <row r="3616" ht="15.75" customHeight="1"/>
    <row r="3617" ht="15.75" customHeight="1"/>
    <row r="3618" ht="15.75" customHeight="1"/>
    <row r="3619" ht="15.75" customHeight="1"/>
    <row r="3620" ht="15.75" customHeight="1"/>
    <row r="3621" ht="15.75" customHeight="1"/>
    <row r="3622" ht="15.75" customHeight="1"/>
    <row r="3623" ht="15.75" customHeight="1"/>
    <row r="3624" ht="15.75" customHeight="1"/>
    <row r="3625" ht="15.75" customHeight="1"/>
    <row r="3626" ht="15.75" customHeight="1"/>
    <row r="3627" ht="15.75" customHeight="1"/>
    <row r="3628" ht="15.75" customHeight="1"/>
    <row r="3629" ht="15.75" customHeight="1"/>
    <row r="3630" ht="15.75" customHeight="1"/>
    <row r="3631" ht="15.75" customHeight="1"/>
    <row r="3632" ht="15.75" customHeight="1"/>
    <row r="3633" ht="15.75" customHeight="1"/>
    <row r="3634" ht="15.75" customHeight="1"/>
    <row r="3635" ht="15.75" customHeight="1"/>
    <row r="3636" ht="15.75" customHeight="1"/>
    <row r="3637" ht="15.75" customHeight="1"/>
    <row r="3638" ht="15.75" customHeight="1"/>
    <row r="3639" ht="15.75" customHeight="1"/>
    <row r="3640" ht="15.75" customHeight="1"/>
    <row r="3641" ht="15.75" customHeight="1"/>
    <row r="3642" ht="15.75" customHeight="1"/>
    <row r="3643" ht="15.75" customHeight="1"/>
    <row r="3644" ht="15.75" customHeight="1"/>
    <row r="3645" ht="15.75" customHeight="1"/>
    <row r="3646" ht="15.75" customHeight="1"/>
    <row r="3647" ht="15.75" customHeight="1"/>
    <row r="3648" ht="15.75" customHeight="1"/>
    <row r="3649" ht="15.75" customHeight="1"/>
    <row r="3650" ht="15.75" customHeight="1"/>
    <row r="3651" ht="15.75" customHeight="1"/>
    <row r="3652" ht="15.75" customHeight="1"/>
    <row r="3653" ht="15.75" customHeight="1"/>
    <row r="3654" ht="15.75" customHeight="1"/>
    <row r="3655" ht="15.75" customHeight="1"/>
    <row r="3656" ht="15.75" customHeight="1"/>
    <row r="3657" ht="15.75" customHeight="1"/>
    <row r="3658" ht="15.75" customHeight="1"/>
    <row r="3659" ht="15.75" customHeight="1"/>
    <row r="3660" ht="15.75" customHeight="1"/>
    <row r="3661" ht="15.75" customHeight="1"/>
    <row r="3662" ht="15.75" customHeight="1"/>
    <row r="3663" ht="15.75" customHeight="1"/>
    <row r="3664" ht="15.75" customHeight="1"/>
    <row r="3665" ht="15.75" customHeight="1"/>
    <row r="3666" ht="15.75" customHeight="1"/>
    <row r="3667" ht="15.75" customHeight="1"/>
    <row r="3668" ht="15.75" customHeight="1"/>
    <row r="3669" ht="15.75" customHeight="1"/>
    <row r="3670" ht="15.75" customHeight="1"/>
    <row r="3671" ht="15.75" customHeight="1"/>
    <row r="3672" ht="15.75" customHeight="1"/>
    <row r="3673" ht="15.75" customHeight="1"/>
    <row r="3674" ht="15.75" customHeight="1"/>
    <row r="3675" ht="15.75" customHeight="1"/>
    <row r="3676" ht="15.75" customHeight="1"/>
    <row r="3677" ht="15.75" customHeight="1"/>
    <row r="3678" ht="15.75" customHeight="1"/>
    <row r="3679" ht="15.75" customHeight="1"/>
    <row r="3680" ht="15.75" customHeight="1"/>
    <row r="3681" ht="15.75" customHeight="1"/>
    <row r="3682" ht="15.75" customHeight="1"/>
    <row r="3683" ht="15.75" customHeight="1"/>
    <row r="3684" ht="15.75" customHeight="1"/>
    <row r="3685" ht="15.75" customHeight="1"/>
    <row r="3686" ht="15.75" customHeight="1"/>
    <row r="3687" ht="15.75" customHeight="1"/>
    <row r="3688" ht="15.75" customHeight="1"/>
    <row r="3689" ht="15.75" customHeight="1"/>
    <row r="3690" ht="15.75" customHeight="1"/>
    <row r="3691" ht="15.75" customHeight="1"/>
    <row r="3692" ht="15.75" customHeight="1"/>
    <row r="3693" ht="15.75" customHeight="1"/>
    <row r="3694" ht="15.75" customHeight="1"/>
    <row r="3695" ht="15.75" customHeight="1"/>
    <row r="3696" ht="15.75" customHeight="1"/>
    <row r="3697" ht="15.75" customHeight="1"/>
    <row r="3698" ht="15.75" customHeight="1"/>
    <row r="3699" ht="15.75" customHeight="1"/>
    <row r="3700" ht="15.75" customHeight="1"/>
    <row r="3701" ht="15.75" customHeight="1"/>
    <row r="3702" ht="15.75" customHeight="1"/>
    <row r="3703" ht="15.75" customHeight="1"/>
    <row r="3704" ht="15.75" customHeight="1"/>
    <row r="3705" ht="15.75" customHeight="1"/>
    <row r="3706" ht="15.75" customHeight="1"/>
    <row r="3707" ht="15.75" customHeight="1"/>
    <row r="3708" ht="15.75" customHeight="1"/>
    <row r="3709" ht="15.75" customHeight="1"/>
    <row r="3710" ht="15.75" customHeight="1"/>
    <row r="3711" ht="15.75" customHeight="1"/>
    <row r="3712" ht="15.75" customHeight="1"/>
    <row r="3713" ht="15.75" customHeight="1"/>
    <row r="3714" ht="15.75" customHeight="1"/>
    <row r="3715" ht="15.75" customHeight="1"/>
    <row r="3716" ht="15.75" customHeight="1"/>
    <row r="3717" ht="15.75" customHeight="1"/>
    <row r="3718" ht="15.75" customHeight="1"/>
    <row r="3719" ht="15.75" customHeight="1"/>
    <row r="3720" ht="15.75" customHeight="1"/>
    <row r="3721" ht="15.75" customHeight="1"/>
    <row r="3722" ht="15.75" customHeight="1"/>
    <row r="3723" ht="15.75" customHeight="1"/>
    <row r="3724" ht="15.75" customHeight="1"/>
    <row r="3725" ht="15.75" customHeight="1"/>
    <row r="3726" ht="15.75" customHeight="1"/>
    <row r="3727" ht="15.75" customHeight="1"/>
    <row r="3728" ht="15.75" customHeight="1"/>
    <row r="3729" ht="15.75" customHeight="1"/>
    <row r="3730" ht="15.75" customHeight="1"/>
    <row r="3731" ht="15.75" customHeight="1"/>
    <row r="3732" ht="15.75" customHeight="1"/>
    <row r="3733" ht="15.75" customHeight="1"/>
    <row r="3734" ht="15.75" customHeight="1"/>
    <row r="3735" ht="15.75" customHeight="1"/>
    <row r="3736" ht="15.75" customHeight="1"/>
    <row r="3737" ht="15.75" customHeight="1"/>
    <row r="3738" ht="15.75" customHeight="1"/>
    <row r="3739" ht="15.75" customHeight="1"/>
    <row r="3740" ht="15.75" customHeight="1"/>
    <row r="3741" ht="15.75" customHeight="1"/>
    <row r="3742" ht="15.75" customHeight="1"/>
    <row r="3743" ht="15.75" customHeight="1"/>
    <row r="3744" ht="15.75" customHeight="1"/>
    <row r="3745" ht="15.75" customHeight="1"/>
    <row r="3746" ht="15.75" customHeight="1"/>
    <row r="3747" ht="15.75" customHeight="1"/>
    <row r="3748" ht="15.75" customHeight="1"/>
    <row r="3749" ht="15.75" customHeight="1"/>
    <row r="3750" ht="15.75" customHeight="1"/>
    <row r="3751" ht="15.75" customHeight="1"/>
    <row r="3752" ht="15.75" customHeight="1"/>
    <row r="3753" ht="15.75" customHeight="1"/>
    <row r="3754" ht="15.75" customHeight="1"/>
    <row r="3755" ht="15.75" customHeight="1"/>
    <row r="3756" ht="15.75" customHeight="1"/>
    <row r="3757" ht="15.75" customHeight="1"/>
    <row r="3758" ht="15.75" customHeight="1"/>
    <row r="3759" ht="15.75" customHeight="1"/>
    <row r="3760" ht="15.75" customHeight="1"/>
    <row r="3761" ht="15.75" customHeight="1"/>
    <row r="3762" ht="15.75" customHeight="1"/>
    <row r="3763" ht="15.75" customHeight="1"/>
    <row r="3764" ht="15.75" customHeight="1"/>
    <row r="3765" ht="15.75" customHeight="1"/>
    <row r="3766" ht="15.75" customHeight="1"/>
    <row r="3767" ht="15.75" customHeight="1"/>
    <row r="3768" ht="15.75" customHeight="1"/>
    <row r="3769" ht="15.75" customHeight="1"/>
    <row r="3770" ht="15.75" customHeight="1"/>
    <row r="3771" ht="15.75" customHeight="1"/>
    <row r="3772" ht="15.75" customHeight="1"/>
    <row r="3773" ht="15.75" customHeight="1"/>
    <row r="3774" ht="15.75" customHeight="1"/>
    <row r="3775" ht="15.75" customHeight="1"/>
    <row r="3776" ht="15.75" customHeight="1"/>
    <row r="3777" ht="15.75" customHeight="1"/>
    <row r="3778" ht="15.75" customHeight="1"/>
    <row r="3779" ht="15.75" customHeight="1"/>
    <row r="3780" ht="15.75" customHeight="1"/>
    <row r="3781" ht="15.75" customHeight="1"/>
    <row r="3782" ht="15.75" customHeight="1"/>
    <row r="3783" ht="15.75" customHeight="1"/>
    <row r="3784" ht="15.75" customHeight="1"/>
    <row r="3785" ht="15.75" customHeight="1"/>
    <row r="3786" ht="15.75" customHeight="1"/>
    <row r="3787" ht="15.75" customHeight="1"/>
    <row r="3788" ht="15.75" customHeight="1"/>
    <row r="3789" ht="15.75" customHeight="1"/>
    <row r="3790" ht="15.75" customHeight="1"/>
    <row r="3791" ht="15.75" customHeight="1"/>
    <row r="3792" ht="15.75" customHeight="1"/>
    <row r="3793" ht="15.75" customHeight="1"/>
    <row r="3794" ht="15.75" customHeight="1"/>
    <row r="3795" ht="15.75" customHeight="1"/>
    <row r="3796" ht="15.75" customHeight="1"/>
    <row r="3797" ht="15.75" customHeight="1"/>
    <row r="3798" ht="15.75" customHeight="1"/>
    <row r="3799" ht="15.75" customHeight="1"/>
    <row r="3800" ht="15.75" customHeight="1"/>
    <row r="3801" ht="15.75" customHeight="1"/>
    <row r="3802" ht="15.75" customHeight="1"/>
    <row r="3803" ht="15.75" customHeight="1"/>
    <row r="3804" ht="15.75" customHeight="1"/>
    <row r="3805" ht="15.75" customHeight="1"/>
    <row r="3806" ht="15.75" customHeight="1"/>
    <row r="3807" ht="15.75" customHeight="1"/>
    <row r="3808" ht="15.75" customHeight="1"/>
    <row r="3809" ht="15.75" customHeight="1"/>
    <row r="3810" ht="15.75" customHeight="1"/>
    <row r="3811" ht="15.75" customHeight="1"/>
    <row r="3812" ht="15.75" customHeight="1"/>
    <row r="3813" ht="15.75" customHeight="1"/>
    <row r="3814" ht="15.75" customHeight="1"/>
    <row r="3815" ht="15.75" customHeight="1"/>
    <row r="3816" ht="15.75" customHeight="1"/>
    <row r="3817" ht="15.75" customHeight="1"/>
    <row r="3818" ht="15.75" customHeight="1"/>
    <row r="3819" ht="15.75" customHeight="1"/>
    <row r="3820" ht="15.75" customHeight="1"/>
    <row r="3821" ht="15.75" customHeight="1"/>
    <row r="3822" ht="15.75" customHeight="1"/>
    <row r="3823" ht="15.75" customHeight="1"/>
    <row r="3824" ht="15.75" customHeight="1"/>
    <row r="3825" ht="15.75" customHeight="1"/>
    <row r="3826" ht="15.75" customHeight="1"/>
    <row r="3827" ht="15.75" customHeight="1"/>
    <row r="3828" ht="15.75" customHeight="1"/>
    <row r="3829" ht="15.75" customHeight="1"/>
    <row r="3830" ht="15.75" customHeight="1"/>
    <row r="3831" ht="15.75" customHeight="1"/>
    <row r="3832" ht="15.75" customHeight="1"/>
    <row r="3833" ht="15.75" customHeight="1"/>
    <row r="3834" ht="15.75" customHeight="1"/>
    <row r="3835" ht="15.75" customHeight="1"/>
    <row r="3836" ht="15.75" customHeight="1"/>
    <row r="3837" ht="15.75" customHeight="1"/>
    <row r="3838" ht="15.75" customHeight="1"/>
    <row r="3839" ht="15.75" customHeight="1"/>
    <row r="3840" ht="15.75" customHeight="1"/>
    <row r="3841" ht="15.75" customHeight="1"/>
    <row r="3842" ht="15.75" customHeight="1"/>
    <row r="3843" ht="15.75" customHeight="1"/>
    <row r="3844" ht="15.75" customHeight="1"/>
    <row r="3845" ht="15.75" customHeight="1"/>
    <row r="3846" ht="15.75" customHeight="1"/>
    <row r="3847" ht="15.75" customHeight="1"/>
    <row r="3848" ht="15.75" customHeight="1"/>
    <row r="3849" ht="15.75" customHeight="1"/>
    <row r="3850" ht="15.75" customHeight="1"/>
    <row r="3851" ht="15.75" customHeight="1"/>
    <row r="3852" ht="15.75" customHeight="1"/>
    <row r="3853" ht="15.75" customHeight="1"/>
    <row r="3854" ht="15.75" customHeight="1"/>
    <row r="3855" ht="15.75" customHeight="1"/>
    <row r="3856" ht="15.75" customHeight="1"/>
    <row r="3857" ht="15.75" customHeight="1"/>
    <row r="3858" ht="15.75" customHeight="1"/>
    <row r="3859" ht="15.75" customHeight="1"/>
    <row r="3860" ht="15.75" customHeight="1"/>
    <row r="3861" ht="15.75" customHeight="1"/>
    <row r="3862" ht="15.75" customHeight="1"/>
    <row r="3863" ht="15.75" customHeight="1"/>
    <row r="3864" ht="15.75" customHeight="1"/>
    <row r="3865" ht="15.75" customHeight="1"/>
    <row r="3866" ht="15.75" customHeight="1"/>
    <row r="3867" ht="15.75" customHeight="1"/>
    <row r="3868" ht="15.75" customHeight="1"/>
    <row r="3869" ht="15.75" customHeight="1"/>
    <row r="3870" ht="15.75" customHeight="1"/>
    <row r="3871" ht="15.75" customHeight="1"/>
    <row r="3872" ht="15.75" customHeight="1"/>
    <row r="3873" ht="15.75" customHeight="1"/>
    <row r="3874" ht="15.75" customHeight="1"/>
    <row r="3875" ht="15.75" customHeight="1"/>
    <row r="3876" ht="15.75" customHeight="1"/>
    <row r="3877" ht="15.75" customHeight="1"/>
    <row r="3878" ht="15.75" customHeight="1"/>
    <row r="3879" ht="15.75" customHeight="1"/>
    <row r="3880" ht="15.75" customHeight="1"/>
    <row r="3881" ht="15.75" customHeight="1"/>
    <row r="3882" ht="15.75" customHeight="1"/>
    <row r="3883" ht="15.75" customHeight="1"/>
    <row r="3884" ht="15.75" customHeight="1"/>
    <row r="3885" ht="15.75" customHeight="1"/>
    <row r="3886" ht="15.75" customHeight="1"/>
    <row r="3887" ht="15.75" customHeight="1"/>
    <row r="3888" ht="15.75" customHeight="1"/>
    <row r="3889" ht="15.75" customHeight="1"/>
    <row r="3890" ht="15.75" customHeight="1"/>
    <row r="3891" ht="15.75" customHeight="1"/>
    <row r="3892" ht="15.75" customHeight="1"/>
    <row r="3893" ht="15.75" customHeight="1"/>
    <row r="3894" ht="15.75" customHeight="1"/>
    <row r="3895" ht="15.75" customHeight="1"/>
    <row r="3896" ht="15.75" customHeight="1"/>
    <row r="3897" ht="15.75" customHeight="1"/>
    <row r="3898" ht="15.75" customHeight="1"/>
    <row r="3899" ht="15.75" customHeight="1"/>
    <row r="3900" ht="15.75" customHeight="1"/>
    <row r="3901" ht="15.75" customHeight="1"/>
    <row r="3902" ht="15.75" customHeight="1"/>
    <row r="3903" ht="15.75" customHeight="1"/>
    <row r="3904" ht="15.75" customHeight="1"/>
    <row r="3905" ht="15.75" customHeight="1"/>
    <row r="3906" ht="15.75" customHeight="1"/>
    <row r="3907" ht="15.75" customHeight="1"/>
    <row r="3908" ht="15.75" customHeight="1"/>
    <row r="3909" ht="15.75" customHeight="1"/>
    <row r="3910" ht="15.75" customHeight="1"/>
    <row r="3911" ht="15.75" customHeight="1"/>
    <row r="3912" ht="15.75" customHeight="1"/>
    <row r="3913" ht="15.75" customHeight="1"/>
    <row r="3914" ht="15.75" customHeight="1"/>
    <row r="3915" ht="15.75" customHeight="1"/>
    <row r="3916" ht="15.75" customHeight="1"/>
    <row r="3917" ht="15.75" customHeight="1"/>
    <row r="3918" ht="15.75" customHeight="1"/>
    <row r="3919" ht="15.75" customHeight="1"/>
    <row r="3920" ht="15.75" customHeight="1"/>
    <row r="3921" ht="15.75" customHeight="1"/>
    <row r="3922" ht="15.75" customHeight="1"/>
    <row r="3923" ht="15.75" customHeight="1"/>
    <row r="3924" ht="15.75" customHeight="1"/>
    <row r="3925" ht="15.75" customHeight="1"/>
    <row r="3926" ht="15.75" customHeight="1"/>
    <row r="3927" ht="15.75" customHeight="1"/>
    <row r="3928" ht="15.75" customHeight="1"/>
    <row r="3929" ht="15.75" customHeight="1"/>
    <row r="3930" ht="15.75" customHeight="1"/>
    <row r="3931" ht="15.75" customHeight="1"/>
    <row r="3932" ht="15.75" customHeight="1"/>
    <row r="3933" ht="15.75" customHeight="1"/>
    <row r="3934" ht="15.75" customHeight="1"/>
    <row r="3935" ht="15.75" customHeight="1"/>
    <row r="3936" ht="15.75" customHeight="1"/>
    <row r="3937" ht="15.75" customHeight="1"/>
    <row r="3938" ht="15.75" customHeight="1"/>
    <row r="3939" ht="15.75" customHeight="1"/>
    <row r="3940" ht="15.75" customHeight="1"/>
    <row r="3941" ht="15.75" customHeight="1"/>
    <row r="3942" ht="15.75" customHeight="1"/>
    <row r="3943" ht="15.75" customHeight="1"/>
    <row r="3944" ht="15.75" customHeight="1"/>
    <row r="3945" ht="15.75" customHeight="1"/>
    <row r="3946" ht="15.75" customHeight="1"/>
    <row r="3947" ht="15.75" customHeight="1"/>
    <row r="3948" ht="15.75" customHeight="1"/>
    <row r="3949" ht="15.75" customHeight="1"/>
    <row r="3950" ht="15.75" customHeight="1"/>
    <row r="3951" ht="15.75" customHeight="1"/>
    <row r="3952" ht="15.75" customHeight="1"/>
    <row r="3953" ht="15.75" customHeight="1"/>
    <row r="3954" ht="15.75" customHeight="1"/>
    <row r="3955" ht="15.75" customHeight="1"/>
    <row r="3956" ht="15.75" customHeight="1"/>
    <row r="3957" ht="15.75" customHeight="1"/>
    <row r="3958" ht="15.75" customHeight="1"/>
    <row r="3959" ht="15.75" customHeight="1"/>
    <row r="3960" ht="15.75" customHeight="1"/>
    <row r="3961" ht="15.75" customHeight="1"/>
    <row r="3962" ht="15.75" customHeight="1"/>
    <row r="3963" ht="15.75" customHeight="1"/>
    <row r="3964" ht="15.75" customHeight="1"/>
    <row r="3965" ht="15.75" customHeight="1"/>
    <row r="3966" ht="15.75" customHeight="1"/>
    <row r="3967" ht="15.75" customHeight="1"/>
    <row r="3968" ht="15.75" customHeight="1"/>
    <row r="3969" ht="15.75" customHeight="1"/>
    <row r="3970" ht="15.75" customHeight="1"/>
    <row r="3971" ht="15.75" customHeight="1"/>
    <row r="3972" ht="15.75" customHeight="1"/>
    <row r="3973" ht="15.75" customHeight="1"/>
    <row r="3974" ht="15.75" customHeight="1"/>
    <row r="3975" ht="15.75" customHeight="1"/>
    <row r="3976" ht="15.75" customHeight="1"/>
    <row r="3977" ht="15.75" customHeight="1"/>
    <row r="3978" ht="15.75" customHeight="1"/>
    <row r="3979" ht="15.75" customHeight="1"/>
    <row r="3980" ht="15.75" customHeight="1"/>
    <row r="3981" ht="15.75" customHeight="1"/>
    <row r="3982" ht="15.75" customHeight="1"/>
    <row r="3983" ht="15.75" customHeight="1"/>
    <row r="3984" ht="15.75" customHeight="1"/>
    <row r="3985" ht="15.75" customHeight="1"/>
    <row r="3986" ht="15.75" customHeight="1"/>
    <row r="3987" ht="15.75" customHeight="1"/>
    <row r="3988" ht="15.75" customHeight="1"/>
    <row r="3989" ht="15.75" customHeight="1"/>
    <row r="3990" ht="15.75" customHeight="1"/>
    <row r="3991" ht="15.75" customHeight="1"/>
    <row r="3992" ht="15.75" customHeight="1"/>
    <row r="3993" ht="15.75" customHeight="1"/>
    <row r="3994" ht="15.75" customHeight="1"/>
    <row r="3995" ht="15.75" customHeight="1"/>
    <row r="3996" ht="15.75" customHeight="1"/>
    <row r="3997" ht="15.75" customHeight="1"/>
    <row r="3998" ht="15.75" customHeight="1"/>
    <row r="3999" ht="15.75" customHeight="1"/>
    <row r="4000" ht="15.75" customHeight="1"/>
    <row r="4001" ht="15.75" customHeight="1"/>
    <row r="4002" ht="15.75" customHeight="1"/>
    <row r="4003" ht="15.75" customHeight="1"/>
    <row r="4004" ht="15.75" customHeight="1"/>
    <row r="4005" ht="15.75" customHeight="1"/>
    <row r="4006" ht="15.75" customHeight="1"/>
    <row r="4007" ht="15.75" customHeight="1"/>
    <row r="4008" ht="15.75" customHeight="1"/>
    <row r="4009" ht="15.75" customHeight="1"/>
    <row r="4010" ht="15.75" customHeight="1"/>
    <row r="4011" ht="15.75" customHeight="1"/>
    <row r="4012" ht="15.75" customHeight="1"/>
    <row r="4013" ht="15.75" customHeight="1"/>
    <row r="4014" ht="15.75" customHeight="1"/>
    <row r="4015" ht="15.75" customHeight="1"/>
    <row r="4016" ht="15.75" customHeight="1"/>
    <row r="4017" ht="15.75" customHeight="1"/>
    <row r="4018" ht="15.75" customHeight="1"/>
    <row r="4019" ht="15.75" customHeight="1"/>
    <row r="4020" ht="15.75" customHeight="1"/>
    <row r="4021" ht="15.75" customHeight="1"/>
    <row r="4022" ht="15.75" customHeight="1"/>
    <row r="4023" ht="15.75" customHeight="1"/>
    <row r="4024" ht="15.75" customHeight="1"/>
    <row r="4025" ht="15.75" customHeight="1"/>
    <row r="4026" ht="15.75" customHeight="1"/>
    <row r="4027" ht="15.75" customHeight="1"/>
    <row r="4028" ht="15.75" customHeight="1"/>
    <row r="4029" ht="15.75" customHeight="1"/>
    <row r="4030" ht="15.75" customHeight="1"/>
    <row r="4031" ht="15.75" customHeight="1"/>
    <row r="4032" ht="15.75" customHeight="1"/>
    <row r="4033" ht="15.75" customHeight="1"/>
    <row r="4034" ht="15.75" customHeight="1"/>
    <row r="4035" ht="15.75" customHeight="1"/>
    <row r="4036" ht="15.75" customHeight="1"/>
    <row r="4037" ht="15.75" customHeight="1"/>
    <row r="4038" ht="15.75" customHeight="1"/>
    <row r="4039" ht="15.75" customHeight="1"/>
    <row r="4040" ht="15.75" customHeight="1"/>
    <row r="4041" ht="15.75" customHeight="1"/>
    <row r="4042" ht="15.75" customHeight="1"/>
    <row r="4043" ht="15.75" customHeight="1"/>
    <row r="4044" ht="15.75" customHeight="1"/>
    <row r="4045" ht="15.75" customHeight="1"/>
    <row r="4046" ht="15.75" customHeight="1"/>
    <row r="4047" ht="15.75" customHeight="1"/>
    <row r="4048" ht="15.75" customHeight="1"/>
    <row r="4049" ht="15.75" customHeight="1"/>
    <row r="4050" ht="15.75" customHeight="1"/>
    <row r="4051" ht="15.75" customHeight="1"/>
    <row r="4052" ht="15.75" customHeight="1"/>
    <row r="4053" ht="15.75" customHeight="1"/>
    <row r="4054" ht="15.75" customHeight="1"/>
    <row r="4055" ht="15.75" customHeight="1"/>
    <row r="4056" ht="15.75" customHeight="1"/>
    <row r="4057" ht="15.75" customHeight="1"/>
    <row r="4058" ht="15.75" customHeight="1"/>
    <row r="4059" ht="15.75" customHeight="1"/>
    <row r="4060" ht="15.75" customHeight="1"/>
    <row r="4061" ht="15.75" customHeight="1"/>
    <row r="4062" ht="15.75" customHeight="1"/>
    <row r="4063" ht="15.75" customHeight="1"/>
    <row r="4064" ht="15.75" customHeight="1"/>
    <row r="4065" ht="15.75" customHeight="1"/>
    <row r="4066" ht="15.75" customHeight="1"/>
    <row r="4067" ht="15.75" customHeight="1"/>
    <row r="4068" ht="15.75" customHeight="1"/>
    <row r="4069" ht="15.75" customHeight="1"/>
    <row r="4070" ht="15.75" customHeight="1"/>
    <row r="4071" ht="15.75" customHeight="1"/>
    <row r="4072" ht="15.75" customHeight="1"/>
    <row r="4073" ht="15.75" customHeight="1"/>
    <row r="4074" ht="15.75" customHeight="1"/>
    <row r="4075" ht="15.75" customHeight="1"/>
    <row r="4076" ht="15.75" customHeight="1"/>
    <row r="4077" ht="15.75" customHeight="1"/>
    <row r="4078" ht="15.75" customHeight="1"/>
    <row r="4079" ht="15.75" customHeight="1"/>
    <row r="4080" ht="15.75" customHeight="1"/>
    <row r="4081" ht="15.75" customHeight="1"/>
    <row r="4082" ht="15.75" customHeight="1"/>
    <row r="4083" ht="15.75" customHeight="1"/>
    <row r="4084" ht="15.75" customHeight="1"/>
    <row r="4085" ht="15.75" customHeight="1"/>
    <row r="4086" ht="15.75" customHeight="1"/>
    <row r="4087" ht="15.75" customHeight="1"/>
    <row r="4088" ht="15.75" customHeight="1"/>
    <row r="4089" ht="15.75" customHeight="1"/>
    <row r="4090" ht="15.75" customHeight="1"/>
    <row r="4091" ht="15.75" customHeight="1"/>
    <row r="4092" ht="15.75" customHeight="1"/>
    <row r="4093" ht="15.75" customHeight="1"/>
    <row r="4094" ht="15.75" customHeight="1"/>
    <row r="4095" ht="15.75" customHeight="1"/>
    <row r="4096" ht="15.75" customHeight="1"/>
    <row r="4097" ht="15.75" customHeight="1"/>
    <row r="4098" ht="15.75" customHeight="1"/>
    <row r="4099" ht="15.75" customHeight="1"/>
    <row r="4100" ht="15.75" customHeight="1"/>
    <row r="4101" ht="15.75" customHeight="1"/>
    <row r="4102" ht="15.75" customHeight="1"/>
    <row r="4103" ht="15.75" customHeight="1"/>
    <row r="4104" ht="15.75" customHeight="1"/>
    <row r="4105" ht="15.75" customHeight="1"/>
    <row r="4106" ht="15.75" customHeight="1"/>
    <row r="4107" ht="15.75" customHeight="1"/>
    <row r="4108" ht="15.75" customHeight="1"/>
    <row r="4109" ht="15.75" customHeight="1"/>
    <row r="4110" ht="15.75" customHeight="1"/>
    <row r="4111" ht="15.75" customHeight="1"/>
    <row r="4112" ht="15.75" customHeight="1"/>
    <row r="4113" ht="15.75" customHeight="1"/>
    <row r="4114" ht="15.75" customHeight="1"/>
    <row r="4115" ht="15.75" customHeight="1"/>
    <row r="4116" ht="15.75" customHeight="1"/>
    <row r="4117" ht="15.75" customHeight="1"/>
    <row r="4118" ht="15.75" customHeight="1"/>
    <row r="4119" ht="15.75" customHeight="1"/>
    <row r="4120" ht="15.75" customHeight="1"/>
    <row r="4121" ht="15.75" customHeight="1"/>
    <row r="4122" ht="15.75" customHeight="1"/>
    <row r="4123" ht="15.75" customHeight="1"/>
    <row r="4124" ht="15.75" customHeight="1"/>
    <row r="4125" ht="15.75" customHeight="1"/>
    <row r="4126" ht="15.75" customHeight="1"/>
    <row r="4127" ht="15.75" customHeight="1"/>
    <row r="4128" ht="15.75" customHeight="1"/>
    <row r="4129" ht="15.75" customHeight="1"/>
    <row r="4130" ht="15.75" customHeight="1"/>
    <row r="4131" ht="15.75" customHeight="1"/>
    <row r="4132" ht="15.75" customHeight="1"/>
    <row r="4133" ht="15.75" customHeight="1"/>
    <row r="4134" ht="15.75" customHeight="1"/>
    <row r="4135" ht="15.75" customHeight="1"/>
    <row r="4136" ht="15.75" customHeight="1"/>
    <row r="4137" ht="15.75" customHeight="1"/>
    <row r="4138" ht="15.75" customHeight="1"/>
    <row r="4139" ht="15.75" customHeight="1"/>
    <row r="4140" ht="15.75" customHeight="1"/>
    <row r="4141" ht="15.75" customHeight="1"/>
    <row r="4142" ht="15.75" customHeight="1"/>
    <row r="4143" ht="15.75" customHeight="1"/>
    <row r="4144" ht="15.75" customHeight="1"/>
    <row r="4145" ht="15.75" customHeight="1"/>
    <row r="4146" ht="15.75" customHeight="1"/>
    <row r="4147" ht="15.75" customHeight="1"/>
    <row r="4148" ht="15.75" customHeight="1"/>
    <row r="4149" ht="15.75" customHeight="1"/>
    <row r="4150" ht="15.75" customHeight="1"/>
    <row r="4151" ht="15.75" customHeight="1"/>
    <row r="4152" ht="15.75" customHeight="1"/>
    <row r="4153" ht="15.75" customHeight="1"/>
    <row r="4154" ht="15.75" customHeight="1"/>
    <row r="4155" ht="15.75" customHeight="1"/>
    <row r="4156" ht="15.75" customHeight="1"/>
    <row r="4157" ht="15.75" customHeight="1"/>
    <row r="4158" ht="15.75" customHeight="1"/>
    <row r="4159" ht="15.75" customHeight="1"/>
    <row r="4160" ht="15.75" customHeight="1"/>
    <row r="4161" ht="15.75" customHeight="1"/>
    <row r="4162" ht="15.75" customHeight="1"/>
    <row r="4163" ht="15.75" customHeight="1"/>
    <row r="4164" ht="15.75" customHeight="1"/>
    <row r="4165" ht="15.75" customHeight="1"/>
    <row r="4166" ht="15.75" customHeight="1"/>
    <row r="4167" ht="15.75" customHeight="1"/>
    <row r="4168" ht="15.75" customHeight="1"/>
    <row r="4169" ht="15.75" customHeight="1"/>
    <row r="4170" ht="15.75" customHeight="1"/>
    <row r="4171" ht="15.75" customHeight="1"/>
    <row r="4172" ht="15.75" customHeight="1"/>
    <row r="4173" ht="15.75" customHeight="1"/>
    <row r="4174" ht="15.75" customHeight="1"/>
    <row r="4175" ht="15.75" customHeight="1"/>
    <row r="4176" ht="15.75" customHeight="1"/>
    <row r="4177" ht="15.75" customHeight="1"/>
    <row r="4178" ht="15.75" customHeight="1"/>
    <row r="4179" ht="15.75" customHeight="1"/>
    <row r="4180" ht="15.75" customHeight="1"/>
    <row r="4181" ht="15.75" customHeight="1"/>
    <row r="4182" ht="15.75" customHeight="1"/>
    <row r="4183" ht="15.75" customHeight="1"/>
    <row r="4184" ht="15.75" customHeight="1"/>
    <row r="4185" ht="15.75" customHeight="1"/>
    <row r="4186" ht="15.75" customHeight="1"/>
    <row r="4187" ht="15.75" customHeight="1"/>
    <row r="4188" ht="15.75" customHeight="1"/>
    <row r="4189" ht="15.75" customHeight="1"/>
    <row r="4190" ht="15.75" customHeight="1"/>
    <row r="4191" ht="15.75" customHeight="1"/>
    <row r="4192" ht="15.75" customHeight="1"/>
    <row r="4193" ht="15.75" customHeight="1"/>
    <row r="4194" ht="15.75" customHeight="1"/>
    <row r="4195" ht="15.75" customHeight="1"/>
    <row r="4196" ht="15.75" customHeight="1"/>
    <row r="4197" ht="15.75" customHeight="1"/>
    <row r="4198" ht="15.75" customHeight="1"/>
    <row r="4199" ht="15.75" customHeight="1"/>
    <row r="4200" ht="15.75" customHeight="1"/>
    <row r="4201" ht="15.75" customHeight="1"/>
    <row r="4202" ht="15.75" customHeight="1"/>
    <row r="4203" ht="15.75" customHeight="1"/>
    <row r="4204" ht="15.75" customHeight="1"/>
    <row r="4205" ht="15.75" customHeight="1"/>
    <row r="4206" ht="15.75" customHeight="1"/>
    <row r="4207" ht="15.75" customHeight="1"/>
    <row r="4208" ht="15.75" customHeight="1"/>
    <row r="4209" ht="15.75" customHeight="1"/>
    <row r="4210" ht="15.75" customHeight="1"/>
    <row r="4211" ht="15.75" customHeight="1"/>
    <row r="4212" ht="15.75" customHeight="1"/>
    <row r="4213" ht="15.75" customHeight="1"/>
    <row r="4214" ht="15.75" customHeight="1"/>
    <row r="4215" ht="15.75" customHeight="1"/>
    <row r="4216" ht="15.75" customHeight="1"/>
    <row r="4217" ht="15.75" customHeight="1"/>
    <row r="4218" ht="15.75" customHeight="1"/>
    <row r="4219" ht="15.75" customHeight="1"/>
    <row r="4220" ht="15.75" customHeight="1"/>
    <row r="4221" ht="15.75" customHeight="1"/>
    <row r="4222" ht="15.75" customHeight="1"/>
    <row r="4223" ht="15.75" customHeight="1"/>
    <row r="4224" ht="15.75" customHeight="1"/>
    <row r="4225" ht="15.75" customHeight="1"/>
    <row r="4226" ht="15.75" customHeight="1"/>
    <row r="4227" ht="15.75" customHeight="1"/>
    <row r="4228" ht="15.75" customHeight="1"/>
    <row r="4229" ht="15.75" customHeight="1"/>
    <row r="4230" ht="15.75" customHeight="1"/>
    <row r="4231" ht="15.75" customHeight="1"/>
    <row r="4232" ht="15.75" customHeight="1"/>
    <row r="4233" ht="15.75" customHeight="1"/>
    <row r="4234" ht="15.75" customHeight="1"/>
    <row r="4235" ht="15.75" customHeight="1"/>
    <row r="4236" ht="15.75" customHeight="1"/>
    <row r="4237" ht="15.75" customHeight="1"/>
    <row r="4238" ht="15.75" customHeight="1"/>
    <row r="4239" ht="15.75" customHeight="1"/>
    <row r="4240" ht="15.75" customHeight="1"/>
    <row r="4241" ht="15.75" customHeight="1"/>
    <row r="4242" ht="15.75" customHeight="1"/>
    <row r="4243" ht="15.75" customHeight="1"/>
    <row r="4244" ht="15.75" customHeight="1"/>
    <row r="4245" ht="15.75" customHeight="1"/>
    <row r="4246" ht="15.75" customHeight="1"/>
    <row r="4247" ht="15.75" customHeight="1"/>
    <row r="4248" ht="15.75" customHeight="1"/>
    <row r="4249" ht="15.75" customHeight="1"/>
    <row r="4250" ht="15.75" customHeight="1"/>
    <row r="4251" ht="15.75" customHeight="1"/>
    <row r="4252" ht="15.75" customHeight="1"/>
    <row r="4253" ht="15.75" customHeight="1"/>
    <row r="4254" ht="15.75" customHeight="1"/>
    <row r="4255" ht="15.75" customHeight="1"/>
    <row r="4256" ht="15.75" customHeight="1"/>
    <row r="4257" ht="15.75" customHeight="1"/>
    <row r="4258" ht="15.75" customHeight="1"/>
    <row r="4259" ht="15.75" customHeight="1"/>
    <row r="4260" ht="15.75" customHeight="1"/>
    <row r="4261" ht="15.75" customHeight="1"/>
    <row r="4262" ht="15.75" customHeight="1"/>
    <row r="4263" ht="15.75" customHeight="1"/>
    <row r="4264" ht="15.75" customHeight="1"/>
    <row r="4265" ht="15.75" customHeight="1"/>
    <row r="4266" ht="15.75" customHeight="1"/>
    <row r="4267" ht="15.75" customHeight="1"/>
    <row r="4268" ht="15.75" customHeight="1"/>
    <row r="4269" ht="15.75" customHeight="1"/>
    <row r="4270" ht="15.75" customHeight="1"/>
    <row r="4271" ht="15.75" customHeight="1"/>
    <row r="4272" ht="15.75" customHeight="1"/>
    <row r="4273" ht="15.75" customHeight="1"/>
    <row r="4274" ht="15.75" customHeight="1"/>
    <row r="4275" ht="15.75" customHeight="1"/>
    <row r="4276" ht="15.75" customHeight="1"/>
    <row r="4277" ht="15.75" customHeight="1"/>
    <row r="4278" ht="15.75" customHeight="1"/>
    <row r="4279" ht="15.75" customHeight="1"/>
    <row r="4280" ht="15.75" customHeight="1"/>
    <row r="4281" ht="15.75" customHeight="1"/>
    <row r="4282" ht="15.75" customHeight="1"/>
    <row r="4283" ht="15.75" customHeight="1"/>
    <row r="4284" ht="15.75" customHeight="1"/>
    <row r="4285" ht="15.75" customHeight="1"/>
    <row r="4286" ht="15.75" customHeight="1"/>
    <row r="4287" ht="15.75" customHeight="1"/>
    <row r="4288" ht="15.75" customHeight="1"/>
    <row r="4289" ht="15.75" customHeight="1"/>
    <row r="4290" ht="15.75" customHeight="1"/>
    <row r="4291" ht="15.75" customHeight="1"/>
    <row r="4292" ht="15.75" customHeight="1"/>
    <row r="4293" ht="15.75" customHeight="1"/>
    <row r="4294" ht="15.75" customHeight="1"/>
    <row r="4295" ht="15.75" customHeight="1"/>
    <row r="4296" ht="15.75" customHeight="1"/>
    <row r="4297" ht="15.75" customHeight="1"/>
    <row r="4298" ht="15.75" customHeight="1"/>
    <row r="4299" ht="15.75" customHeight="1"/>
    <row r="4300" ht="15.75" customHeight="1"/>
    <row r="4301" ht="15.75" customHeight="1"/>
    <row r="4302" ht="15.75" customHeight="1"/>
    <row r="4303" ht="15.75" customHeight="1"/>
    <row r="4304" ht="15.75" customHeight="1"/>
    <row r="4305" ht="15.75" customHeight="1"/>
    <row r="4306" ht="15.75" customHeight="1"/>
    <row r="4307" ht="15.75" customHeight="1"/>
    <row r="4308" ht="15.75" customHeight="1"/>
    <row r="4309" ht="15.75" customHeight="1"/>
    <row r="4310" ht="15.75" customHeight="1"/>
    <row r="4311" ht="15.75" customHeight="1"/>
    <row r="4312" ht="15.75" customHeight="1"/>
    <row r="4313" ht="15.75" customHeight="1"/>
    <row r="4314" ht="15.75" customHeight="1"/>
    <row r="4315" ht="15.75" customHeight="1"/>
    <row r="4316" ht="15.75" customHeight="1"/>
    <row r="4317" ht="15.75" customHeight="1"/>
    <row r="4318" ht="15.75" customHeight="1"/>
    <row r="4319" ht="15.75" customHeight="1"/>
    <row r="4320" ht="15.75" customHeight="1"/>
    <row r="4321" ht="15.75" customHeight="1"/>
    <row r="4322" ht="15.75" customHeight="1"/>
    <row r="4323" ht="15.75" customHeight="1"/>
    <row r="4324" ht="15.75" customHeight="1"/>
    <row r="4325" ht="15.75" customHeight="1"/>
    <row r="4326" ht="15.75" customHeight="1"/>
    <row r="4327" ht="15.75" customHeight="1"/>
    <row r="4328" ht="15.75" customHeight="1"/>
    <row r="4329" ht="15.75" customHeight="1"/>
    <row r="4330" ht="15.75" customHeight="1"/>
    <row r="4331" ht="15.75" customHeight="1"/>
    <row r="4332" ht="15.75" customHeight="1"/>
    <row r="4333" ht="15.75" customHeight="1"/>
    <row r="4334" ht="15.75" customHeight="1"/>
    <row r="4335" ht="15.75" customHeight="1"/>
    <row r="4336" ht="15.75" customHeight="1"/>
    <row r="4337" ht="15.75" customHeight="1"/>
    <row r="4338" ht="15.75" customHeight="1"/>
    <row r="4339" ht="15.75" customHeight="1"/>
    <row r="4340" ht="15.75" customHeight="1"/>
    <row r="4341" ht="15.75" customHeight="1"/>
    <row r="4342" ht="15.75" customHeight="1"/>
    <row r="4343" ht="15.75" customHeight="1"/>
    <row r="4344" ht="15.75" customHeight="1"/>
    <row r="4345" ht="15.75" customHeight="1"/>
    <row r="4346" ht="15.75" customHeight="1"/>
    <row r="4347" ht="15.75" customHeight="1"/>
    <row r="4348" ht="15.75" customHeight="1"/>
    <row r="4349" ht="15.75" customHeight="1"/>
    <row r="4350" ht="15.75" customHeight="1"/>
    <row r="4351" ht="15.75" customHeight="1"/>
    <row r="4352" ht="15.75" customHeight="1"/>
    <row r="4353" ht="15.75" customHeight="1"/>
    <row r="4354" ht="15.75" customHeight="1"/>
    <row r="4355" ht="15.75" customHeight="1"/>
    <row r="4356" ht="15.75" customHeight="1"/>
    <row r="4357" ht="15.75" customHeight="1"/>
    <row r="4358" ht="15.75" customHeight="1"/>
    <row r="4359" ht="15.75" customHeight="1"/>
    <row r="4360" ht="15.75" customHeight="1"/>
    <row r="4361" ht="15.75" customHeight="1"/>
    <row r="4362" ht="15.75" customHeight="1"/>
    <row r="4363" ht="15.75" customHeight="1"/>
    <row r="4364" ht="15.75" customHeight="1"/>
    <row r="4365" ht="15.75" customHeight="1"/>
    <row r="4366" ht="15.75" customHeight="1"/>
    <row r="4367" ht="15.75" customHeight="1"/>
    <row r="4368" ht="15.75" customHeight="1"/>
    <row r="4369" ht="15.75" customHeight="1"/>
    <row r="4370" ht="15.75" customHeight="1"/>
    <row r="4371" ht="15.75" customHeight="1"/>
    <row r="4372" ht="15.75" customHeight="1"/>
    <row r="4373" ht="15.75" customHeight="1"/>
    <row r="4374" ht="15.75" customHeight="1"/>
    <row r="4375" ht="15.75" customHeight="1"/>
    <row r="4376" ht="15.75" customHeight="1"/>
    <row r="4377" ht="15.75" customHeight="1"/>
    <row r="4378" ht="15.75" customHeight="1"/>
    <row r="4379" ht="15.75" customHeight="1"/>
    <row r="4380" ht="15.75" customHeight="1"/>
    <row r="4381" ht="15.75" customHeight="1"/>
    <row r="4382" ht="15.75" customHeight="1"/>
    <row r="4383" ht="15.75" customHeight="1"/>
    <row r="4384" ht="15.75" customHeight="1"/>
    <row r="4385" ht="15.75" customHeight="1"/>
    <row r="4386" ht="15.75" customHeight="1"/>
    <row r="4387" ht="15.75" customHeight="1"/>
    <row r="4388" ht="15.75" customHeight="1"/>
    <row r="4389" ht="15.75" customHeight="1"/>
    <row r="4390" ht="15.75" customHeight="1"/>
    <row r="4391" ht="15.75" customHeight="1"/>
    <row r="4392" ht="15.75" customHeight="1"/>
    <row r="4393" ht="15.75" customHeight="1"/>
    <row r="4394" ht="15.75" customHeight="1"/>
    <row r="4395" ht="15.75" customHeight="1"/>
    <row r="4396" ht="15.75" customHeight="1"/>
    <row r="4397" ht="15.75" customHeight="1"/>
    <row r="4398" ht="15.75" customHeight="1"/>
    <row r="4399" ht="15.75" customHeight="1"/>
    <row r="4400" ht="15.75" customHeight="1"/>
    <row r="4401" ht="15.75" customHeight="1"/>
    <row r="4402" ht="15.75" customHeight="1"/>
    <row r="4403" ht="15.75" customHeight="1"/>
    <row r="4404" ht="15.75" customHeight="1"/>
    <row r="4405" ht="15.75" customHeight="1"/>
    <row r="4406" ht="15.75" customHeight="1"/>
    <row r="4407" ht="15.75" customHeight="1"/>
    <row r="4408" ht="15.75" customHeight="1"/>
    <row r="4409" ht="15.75" customHeight="1"/>
    <row r="4410" ht="15.75" customHeight="1"/>
    <row r="4411" ht="15.75" customHeight="1"/>
    <row r="4412" ht="15.75" customHeight="1"/>
    <row r="4413" ht="15.75" customHeight="1"/>
    <row r="4414" ht="15.75" customHeight="1"/>
    <row r="4415" ht="15.75" customHeight="1"/>
    <row r="4416" ht="15.75" customHeight="1"/>
    <row r="4417" ht="15.75" customHeight="1"/>
    <row r="4418" ht="15.75" customHeight="1"/>
    <row r="4419" ht="15.75" customHeight="1"/>
    <row r="4420" ht="15.75" customHeight="1"/>
    <row r="4421" ht="15.75" customHeight="1"/>
    <row r="4422" ht="15.75" customHeight="1"/>
    <row r="4423" ht="15.75" customHeight="1"/>
    <row r="4424" ht="15.75" customHeight="1"/>
    <row r="4425" ht="15.75" customHeight="1"/>
    <row r="4426" ht="15.75" customHeight="1"/>
    <row r="4427" ht="15.75" customHeight="1"/>
    <row r="4428" ht="15.75" customHeight="1"/>
    <row r="4429" ht="15.75" customHeight="1"/>
    <row r="4430" ht="15.75" customHeight="1"/>
    <row r="4431" ht="15.75" customHeight="1"/>
    <row r="4432" ht="15.75" customHeight="1"/>
    <row r="4433" ht="15.75" customHeight="1"/>
    <row r="4434" ht="15.75" customHeight="1"/>
    <row r="4435" ht="15.75" customHeight="1"/>
    <row r="4436" ht="15.75" customHeight="1"/>
    <row r="4437" ht="15.75" customHeight="1"/>
    <row r="4438" ht="15.75" customHeight="1"/>
    <row r="4439" ht="15.75" customHeight="1"/>
    <row r="4440" ht="15.75" customHeight="1"/>
    <row r="4441" ht="15.75" customHeight="1"/>
    <row r="4442" ht="15.75" customHeight="1"/>
    <row r="4443" ht="15.75" customHeight="1"/>
    <row r="4444" ht="15.75" customHeight="1"/>
    <row r="4445" ht="15.75" customHeight="1"/>
    <row r="4446" ht="15.75" customHeight="1"/>
    <row r="4447" ht="15.75" customHeight="1"/>
    <row r="4448" ht="15.75" customHeight="1"/>
    <row r="4449" ht="15.75" customHeight="1"/>
    <row r="4450" ht="15.75" customHeight="1"/>
    <row r="4451" ht="15.75" customHeight="1"/>
    <row r="4452" ht="15.75" customHeight="1"/>
    <row r="4453" ht="15.75" customHeight="1"/>
    <row r="4454" ht="15.75" customHeight="1"/>
    <row r="4455" ht="15.75" customHeight="1"/>
    <row r="4456" ht="15.75" customHeight="1"/>
    <row r="4457" ht="15.75" customHeight="1"/>
    <row r="4458" ht="15.75" customHeight="1"/>
    <row r="4459" ht="15.75" customHeight="1"/>
    <row r="4460" ht="15.75" customHeight="1"/>
    <row r="4461" ht="15.75" customHeight="1"/>
    <row r="4462" ht="15.75" customHeight="1"/>
    <row r="4463" ht="15.75" customHeight="1"/>
    <row r="4464" ht="15.75" customHeight="1"/>
    <row r="4465" ht="15.75" customHeight="1"/>
    <row r="4466" ht="15.75" customHeight="1"/>
    <row r="4467" ht="15.75" customHeight="1"/>
    <row r="4468" ht="15.75" customHeight="1"/>
    <row r="4469" ht="15.75" customHeight="1"/>
    <row r="4470" ht="15.75" customHeight="1"/>
    <row r="4471" ht="15.75" customHeight="1"/>
    <row r="4472" ht="15.75" customHeight="1"/>
    <row r="4473" ht="15.75" customHeight="1"/>
    <row r="4474" ht="15.75" customHeight="1"/>
    <row r="4475" ht="15.75" customHeight="1"/>
    <row r="4476" ht="15.75" customHeight="1"/>
    <row r="4477" ht="15.75" customHeight="1"/>
    <row r="4478" ht="15.75" customHeight="1"/>
    <row r="4479" ht="15.75" customHeight="1"/>
    <row r="4480" ht="15.75" customHeight="1"/>
    <row r="4481" ht="15.75" customHeight="1"/>
    <row r="4482" ht="15.75" customHeight="1"/>
    <row r="4483" ht="15.75" customHeight="1"/>
    <row r="4484" ht="15.75" customHeight="1"/>
    <row r="4485" ht="15.75" customHeight="1"/>
    <row r="4486" ht="15.75" customHeight="1"/>
    <row r="4487" ht="15.75" customHeight="1"/>
    <row r="4488" ht="15.75" customHeight="1"/>
    <row r="4489" ht="15.75" customHeight="1"/>
    <row r="4490" ht="15.75" customHeight="1"/>
    <row r="4491" ht="15.75" customHeight="1"/>
    <row r="4492" ht="15.75" customHeight="1"/>
    <row r="4493" ht="15.75" customHeight="1"/>
    <row r="4494" ht="15.75" customHeight="1"/>
    <row r="4495" ht="15.75" customHeight="1"/>
    <row r="4496" ht="15.75" customHeight="1"/>
    <row r="4497" ht="15.75" customHeight="1"/>
    <row r="4498" ht="15.75" customHeight="1"/>
    <row r="4499" ht="15.75" customHeight="1"/>
    <row r="4500" ht="15.75" customHeight="1"/>
    <row r="4501" ht="15.75" customHeight="1"/>
    <row r="4502" ht="15.75" customHeight="1"/>
    <row r="4503" ht="15.75" customHeight="1"/>
    <row r="4504" ht="15.75" customHeight="1"/>
    <row r="4505" ht="15.75" customHeight="1"/>
    <row r="4506" ht="15.75" customHeight="1"/>
    <row r="4507" ht="15.75" customHeight="1"/>
    <row r="4508" ht="15.75" customHeight="1"/>
    <row r="4509" ht="15.75" customHeight="1"/>
    <row r="4510" ht="15.75" customHeight="1"/>
    <row r="4511" ht="15.75" customHeight="1"/>
    <row r="4512" ht="15.75" customHeight="1"/>
    <row r="4513" ht="15.75" customHeight="1"/>
    <row r="4514" ht="15.75" customHeight="1"/>
    <row r="4515" ht="15.75" customHeight="1"/>
    <row r="4516" ht="15.75" customHeight="1"/>
    <row r="4517" ht="15.75" customHeight="1"/>
    <row r="4518" ht="15.75" customHeight="1"/>
    <row r="4519" ht="15.75" customHeight="1"/>
    <row r="4520" ht="15.75" customHeight="1"/>
    <row r="4521" ht="15.75" customHeight="1"/>
    <row r="4522" ht="15.75" customHeight="1"/>
    <row r="4523" ht="15.75" customHeight="1"/>
    <row r="4524" ht="15.75" customHeight="1"/>
    <row r="4525" ht="15.75" customHeight="1"/>
    <row r="4526" ht="15.75" customHeight="1"/>
    <row r="4527" ht="15.75" customHeight="1"/>
    <row r="4528" ht="15.75" customHeight="1"/>
    <row r="4529" ht="15.75" customHeight="1"/>
    <row r="4530" ht="15.75" customHeight="1"/>
    <row r="4531" ht="15.75" customHeight="1"/>
    <row r="4532" ht="15.75" customHeight="1"/>
    <row r="4533" ht="15.75" customHeight="1"/>
    <row r="4534" ht="15.75" customHeight="1"/>
    <row r="4535" ht="15.75" customHeight="1"/>
    <row r="4536" ht="15.75" customHeight="1"/>
    <row r="4537" ht="15.75" customHeight="1"/>
    <row r="4538" ht="15.75" customHeight="1"/>
    <row r="4539" ht="15.75" customHeight="1"/>
    <row r="4540" ht="15.75" customHeight="1"/>
    <row r="4541" ht="15.75" customHeight="1"/>
    <row r="4542" ht="15.75" customHeight="1"/>
    <row r="4543" ht="15.75" customHeight="1"/>
    <row r="4544" ht="15.75" customHeight="1"/>
    <row r="4545" ht="15.75" customHeight="1"/>
    <row r="4546" ht="15.75" customHeight="1"/>
    <row r="4547" ht="15.75" customHeight="1"/>
    <row r="4548" ht="15.75" customHeight="1"/>
    <row r="4549" ht="15.75" customHeight="1"/>
    <row r="4550" ht="15.75" customHeight="1"/>
    <row r="4551" ht="15.75" customHeight="1"/>
    <row r="4552" ht="15.75" customHeight="1"/>
    <row r="4553" ht="15.75" customHeight="1"/>
    <row r="4554" ht="15.75" customHeight="1"/>
    <row r="4555" ht="15.75" customHeight="1"/>
    <row r="4556" ht="15.75" customHeight="1"/>
    <row r="4557" ht="15.75" customHeight="1"/>
    <row r="4558" ht="15.75" customHeight="1"/>
    <row r="4559" ht="15.75" customHeight="1"/>
    <row r="4560" ht="15.75" customHeight="1"/>
    <row r="4561" ht="15.75" customHeight="1"/>
    <row r="4562" ht="15.75" customHeight="1"/>
    <row r="4563" ht="15.75" customHeight="1"/>
    <row r="4564" ht="15.75" customHeight="1"/>
    <row r="4565" ht="15.75" customHeight="1"/>
    <row r="4566" ht="15.75" customHeight="1"/>
    <row r="4567" ht="15.75" customHeight="1"/>
    <row r="4568" ht="15.75" customHeight="1"/>
    <row r="4569" ht="15.75" customHeight="1"/>
    <row r="4570" ht="15.75" customHeight="1"/>
    <row r="4571" ht="15.75" customHeight="1"/>
    <row r="4572" ht="15.75" customHeight="1"/>
    <row r="4573" ht="15.75" customHeight="1"/>
    <row r="4574" ht="15.75" customHeight="1"/>
    <row r="4575" ht="15.75" customHeight="1"/>
    <row r="4576" ht="15.75" customHeight="1"/>
    <row r="4577" ht="15.75" customHeight="1"/>
    <row r="4578" ht="15.75" customHeight="1"/>
    <row r="4579" ht="15.75" customHeight="1"/>
    <row r="4580" ht="15.75" customHeight="1"/>
    <row r="4581" ht="15.75" customHeight="1"/>
    <row r="4582" ht="15.75" customHeight="1"/>
    <row r="4583" ht="15.75" customHeight="1"/>
    <row r="4584" ht="15.75" customHeight="1"/>
    <row r="4585" ht="15.75" customHeight="1"/>
    <row r="4586" ht="15.75" customHeight="1"/>
    <row r="4587" ht="15.75" customHeight="1"/>
    <row r="4588" ht="15.75" customHeight="1"/>
    <row r="4589" ht="15.75" customHeight="1"/>
    <row r="4590" ht="15.75" customHeight="1"/>
    <row r="4591" ht="15.75" customHeight="1"/>
    <row r="4592" ht="15.75" customHeight="1"/>
    <row r="4593" ht="15.75" customHeight="1"/>
    <row r="4594" ht="15.75" customHeight="1"/>
    <row r="4595" ht="15.75" customHeight="1"/>
    <row r="4596" ht="15.75" customHeight="1"/>
    <row r="4597" ht="15.75" customHeight="1"/>
    <row r="4598" ht="15.75" customHeight="1"/>
    <row r="4599" ht="15.75" customHeight="1"/>
    <row r="4600" ht="15.75" customHeight="1"/>
    <row r="4601" ht="15.75" customHeight="1"/>
    <row r="4602" ht="15.75" customHeight="1"/>
    <row r="4603" ht="15.75" customHeight="1"/>
    <row r="4604" ht="15.75" customHeight="1"/>
    <row r="4605" ht="15.75" customHeight="1"/>
    <row r="4606" ht="15.75" customHeight="1"/>
    <row r="4607" ht="15.75" customHeight="1"/>
    <row r="4608" ht="15.75" customHeight="1"/>
    <row r="4609" ht="15.75" customHeight="1"/>
    <row r="4610" ht="15.75" customHeight="1"/>
    <row r="4611" ht="15.75" customHeight="1"/>
    <row r="4612" ht="15.75" customHeight="1"/>
    <row r="4613" ht="15.75" customHeight="1"/>
    <row r="4614" ht="15.75" customHeight="1"/>
    <row r="4615" ht="15.75" customHeight="1"/>
    <row r="4616" ht="15.75" customHeight="1"/>
    <row r="4617" ht="15.75" customHeight="1"/>
    <row r="4618" ht="15.75" customHeight="1"/>
    <row r="4619" ht="15.75" customHeight="1"/>
    <row r="4620" ht="15.75" customHeight="1"/>
    <row r="4621" ht="15.75" customHeight="1"/>
    <row r="4622" ht="15.75" customHeight="1"/>
    <row r="4623" ht="15.75" customHeight="1"/>
    <row r="4624" ht="15.75" customHeight="1"/>
    <row r="4625" ht="15.75" customHeight="1"/>
    <row r="4626" ht="15.75" customHeight="1"/>
    <row r="4627" ht="15.75" customHeight="1"/>
    <row r="4628" ht="15.75" customHeight="1"/>
    <row r="4629" ht="15.75" customHeight="1"/>
    <row r="4630" ht="15.75" customHeight="1"/>
    <row r="4631" ht="15.75" customHeight="1"/>
    <row r="4632" ht="15.75" customHeight="1"/>
    <row r="4633" ht="15.75" customHeight="1"/>
    <row r="4634" ht="15.75" customHeight="1"/>
    <row r="4635" ht="15.75" customHeight="1"/>
    <row r="4636" ht="15.75" customHeight="1"/>
    <row r="4637" ht="15.75" customHeight="1"/>
    <row r="4638" ht="15.75" customHeight="1"/>
    <row r="4639" ht="15.75" customHeight="1"/>
    <row r="4640" ht="15.75" customHeight="1"/>
    <row r="4641" ht="15.75" customHeight="1"/>
    <row r="4642" ht="15.75" customHeight="1"/>
    <row r="4643" ht="15.75" customHeight="1"/>
    <row r="4644" ht="15.75" customHeight="1"/>
    <row r="4645" ht="15.75" customHeight="1"/>
    <row r="4646" ht="15.75" customHeight="1"/>
    <row r="4647" ht="15.75" customHeight="1"/>
    <row r="4648" ht="15.75" customHeight="1"/>
    <row r="4649" ht="15.75" customHeight="1"/>
    <row r="4650" ht="15.75" customHeight="1"/>
    <row r="4651" ht="15.75" customHeight="1"/>
    <row r="4652" ht="15.75" customHeight="1"/>
    <row r="4653" ht="15.75" customHeight="1"/>
    <row r="4654" ht="15.75" customHeight="1"/>
    <row r="4655" ht="15.75" customHeight="1"/>
    <row r="4656" ht="15.75" customHeight="1"/>
    <row r="4657" ht="15.75" customHeight="1"/>
    <row r="4658" ht="15.75" customHeight="1"/>
    <row r="4659" ht="15.75" customHeight="1"/>
    <row r="4660" ht="15.75" customHeight="1"/>
    <row r="4661" ht="15.75" customHeight="1"/>
    <row r="4662" ht="15.75" customHeight="1"/>
    <row r="4663" ht="15.75" customHeight="1"/>
    <row r="4664" ht="15.75" customHeight="1"/>
    <row r="4665" ht="15.75" customHeight="1"/>
    <row r="4666" ht="15.75" customHeight="1"/>
    <row r="4667" ht="15.75" customHeight="1"/>
    <row r="4668" ht="15.75" customHeight="1"/>
    <row r="4669" ht="15.75" customHeight="1"/>
    <row r="4670" ht="15.75" customHeight="1"/>
    <row r="4671" ht="15.75" customHeight="1"/>
    <row r="4672" ht="15.75" customHeight="1"/>
    <row r="4673" ht="15.75" customHeight="1"/>
    <row r="4674" ht="15.75" customHeight="1"/>
    <row r="4675" ht="15.75" customHeight="1"/>
    <row r="4676" ht="15.75" customHeight="1"/>
    <row r="4677" ht="15.75" customHeight="1"/>
    <row r="4678" ht="15.75" customHeight="1"/>
    <row r="4679" ht="15.75" customHeight="1"/>
    <row r="4680" ht="15.75" customHeight="1"/>
    <row r="4681" ht="15.75" customHeight="1"/>
    <row r="4682" ht="15.75" customHeight="1"/>
    <row r="4683" ht="15.75" customHeight="1"/>
    <row r="4684" ht="15.75" customHeight="1"/>
    <row r="4685" ht="15.75" customHeight="1"/>
    <row r="4686" ht="15.75" customHeight="1"/>
    <row r="4687" ht="15.75" customHeight="1"/>
    <row r="4688" ht="15.75" customHeight="1"/>
    <row r="4689" ht="15.75" customHeight="1"/>
    <row r="4690" ht="15.75" customHeight="1"/>
    <row r="4691" ht="15.75" customHeight="1"/>
    <row r="4692" ht="15.75" customHeight="1"/>
    <row r="4693" ht="15.75" customHeight="1"/>
    <row r="4694" ht="15.75" customHeight="1"/>
    <row r="4695" ht="15.75" customHeight="1"/>
    <row r="4696" ht="15.75" customHeight="1"/>
    <row r="4697" ht="15.75" customHeight="1"/>
    <row r="4698" ht="15.75" customHeight="1"/>
    <row r="4699" ht="15.75" customHeight="1"/>
    <row r="4700" ht="15.75" customHeight="1"/>
    <row r="4701" ht="15.75" customHeight="1"/>
    <row r="4702" ht="15.75" customHeight="1"/>
    <row r="4703" ht="15.75" customHeight="1"/>
    <row r="4704" ht="15.75" customHeight="1"/>
    <row r="4705" ht="15.75" customHeight="1"/>
    <row r="4706" ht="15.75" customHeight="1"/>
    <row r="4707" ht="15.75" customHeight="1"/>
    <row r="4708" ht="15.75" customHeight="1"/>
    <row r="4709" ht="15.75" customHeight="1"/>
    <row r="4710" ht="15.75" customHeight="1"/>
    <row r="4711" ht="15.75" customHeight="1"/>
    <row r="4712" ht="15.75" customHeight="1"/>
    <row r="4713" ht="15.75" customHeight="1"/>
    <row r="4714" ht="15.75" customHeight="1"/>
    <row r="4715" ht="15.75" customHeight="1"/>
    <row r="4716" ht="15.75" customHeight="1"/>
    <row r="4717" ht="15.75" customHeight="1"/>
    <row r="4718" ht="15.75" customHeight="1"/>
    <row r="4719" ht="15.75" customHeight="1"/>
    <row r="4720" ht="15.75" customHeight="1"/>
    <row r="4721" ht="15.75" customHeight="1"/>
    <row r="4722" ht="15.75" customHeight="1"/>
    <row r="4723" ht="15.75" customHeight="1"/>
    <row r="4724" ht="15.75" customHeight="1"/>
    <row r="4725" ht="15.75" customHeight="1"/>
    <row r="4726" ht="15.75" customHeight="1"/>
    <row r="4727" ht="15.75" customHeight="1"/>
    <row r="4728" ht="15.75" customHeight="1"/>
    <row r="4729" ht="15.75" customHeight="1"/>
    <row r="4730" ht="15.75" customHeight="1"/>
    <row r="4731" ht="15.75" customHeight="1"/>
    <row r="4732" ht="15.75" customHeight="1"/>
    <row r="4733" ht="15.75" customHeight="1"/>
    <row r="4734" ht="15.75" customHeight="1"/>
    <row r="4735" ht="15.75" customHeight="1"/>
    <row r="4736" ht="15.75" customHeight="1"/>
    <row r="4737" ht="15.75" customHeight="1"/>
    <row r="4738" ht="15.75" customHeight="1"/>
    <row r="4739" ht="15.75" customHeight="1"/>
    <row r="4740" ht="15.75" customHeight="1"/>
    <row r="4741" ht="15.75" customHeight="1"/>
    <row r="4742" ht="15.75" customHeight="1"/>
    <row r="4743" ht="15.75" customHeight="1"/>
    <row r="4744" ht="15.75" customHeight="1"/>
    <row r="4745" ht="15.75" customHeight="1"/>
    <row r="4746" ht="15.75" customHeight="1"/>
    <row r="4747" ht="15.75" customHeight="1"/>
    <row r="4748" ht="15.75" customHeight="1"/>
    <row r="4749" ht="15.75" customHeight="1"/>
    <row r="4750" ht="15.75" customHeight="1"/>
    <row r="4751" ht="15.75" customHeight="1"/>
    <row r="4752" ht="15.75" customHeight="1"/>
    <row r="4753" ht="15.75" customHeight="1"/>
    <row r="4754" ht="15.75" customHeight="1"/>
    <row r="4755" ht="15.75" customHeight="1"/>
    <row r="4756" ht="15.75" customHeight="1"/>
    <row r="4757" ht="15.75" customHeight="1"/>
    <row r="4758" ht="15.75" customHeight="1"/>
    <row r="4759" ht="15.75" customHeight="1"/>
    <row r="4760" ht="15.75" customHeight="1"/>
    <row r="4761" ht="15.75" customHeight="1"/>
    <row r="4762" ht="15.75" customHeight="1"/>
    <row r="4763" ht="15.75" customHeight="1"/>
    <row r="4764" ht="15.75" customHeight="1"/>
    <row r="4765" ht="15.75" customHeight="1"/>
    <row r="4766" ht="15.75" customHeight="1"/>
    <row r="4767" ht="15.75" customHeight="1"/>
    <row r="4768" ht="15.75" customHeight="1"/>
    <row r="4769" ht="15.75" customHeight="1"/>
    <row r="4770" ht="15.75" customHeight="1"/>
    <row r="4771" ht="15.75" customHeight="1"/>
    <row r="4772" ht="15.75" customHeight="1"/>
    <row r="4773" ht="15.75" customHeight="1"/>
    <row r="4774" ht="15.75" customHeight="1"/>
    <row r="4775" ht="15.75" customHeight="1"/>
    <row r="4776" ht="15.75" customHeight="1"/>
    <row r="4777" ht="15.75" customHeight="1"/>
    <row r="4778" ht="15.75" customHeight="1"/>
    <row r="4779" ht="15.75" customHeight="1"/>
    <row r="4780" ht="15.75" customHeight="1"/>
    <row r="4781" ht="15.75" customHeight="1"/>
    <row r="4782" ht="15.75" customHeight="1"/>
    <row r="4783" ht="15.75" customHeight="1"/>
    <row r="4784" ht="15.75" customHeight="1"/>
    <row r="4785" ht="15.75" customHeight="1"/>
    <row r="4786" ht="15.75" customHeight="1"/>
    <row r="4787" ht="15.75" customHeight="1"/>
    <row r="4788" ht="15.75" customHeight="1"/>
    <row r="4789" ht="15.75" customHeight="1"/>
    <row r="4790" ht="15.75" customHeight="1"/>
    <row r="4791" ht="15.75" customHeight="1"/>
    <row r="4792" ht="15.75" customHeight="1"/>
    <row r="4793" ht="15.75" customHeight="1"/>
    <row r="4794" ht="15.75" customHeight="1"/>
    <row r="4795" ht="15.75" customHeight="1"/>
    <row r="4796" ht="15.75" customHeight="1"/>
    <row r="4797" ht="15.75" customHeight="1"/>
    <row r="4798" ht="15.75" customHeight="1"/>
    <row r="4799" ht="15.75" customHeight="1"/>
    <row r="4800" ht="15.75" customHeight="1"/>
    <row r="4801" ht="15.75" customHeight="1"/>
    <row r="4802" ht="15.75" customHeight="1"/>
    <row r="4803" ht="15.75" customHeight="1"/>
    <row r="4804" ht="15.75" customHeight="1"/>
    <row r="4805" ht="15.75" customHeight="1"/>
    <row r="4806" ht="15.75" customHeight="1"/>
    <row r="4807" ht="15.75" customHeight="1"/>
    <row r="4808" ht="15.75" customHeight="1"/>
    <row r="4809" ht="15.75" customHeight="1"/>
    <row r="4810" ht="15.75" customHeight="1"/>
    <row r="4811" ht="15.75" customHeight="1"/>
    <row r="4812" ht="15.75" customHeight="1"/>
    <row r="4813" ht="15.75" customHeight="1"/>
    <row r="4814" ht="15.75" customHeight="1"/>
    <row r="4815" ht="15.75" customHeight="1"/>
    <row r="4816" ht="15.75" customHeight="1"/>
    <row r="4817" ht="15.75" customHeight="1"/>
    <row r="4818" ht="15.75" customHeight="1"/>
    <row r="4819" ht="15.75" customHeight="1"/>
    <row r="4820" ht="15.75" customHeight="1"/>
    <row r="4821" ht="15.75" customHeight="1"/>
    <row r="4822" ht="15.75" customHeight="1"/>
    <row r="4823" ht="15.75" customHeight="1"/>
    <row r="4824" ht="15.75" customHeight="1"/>
    <row r="4825" ht="15.75" customHeight="1"/>
    <row r="4826" ht="15.75" customHeight="1"/>
    <row r="4827" ht="15.75" customHeight="1"/>
    <row r="4828" ht="15.75" customHeight="1"/>
    <row r="4829" ht="15.75" customHeight="1"/>
    <row r="4830" ht="15.75" customHeight="1"/>
    <row r="4831" ht="15.75" customHeight="1"/>
    <row r="4832" ht="15.75" customHeight="1"/>
    <row r="4833" ht="15.75" customHeight="1"/>
    <row r="4834" ht="15.75" customHeight="1"/>
    <row r="4835" ht="15.75" customHeight="1"/>
    <row r="4836" ht="15.75" customHeight="1"/>
    <row r="4837" ht="15.75" customHeight="1"/>
    <row r="4838" ht="15.75" customHeight="1"/>
    <row r="4839" ht="15.75" customHeight="1"/>
    <row r="4840" ht="15.75" customHeight="1"/>
    <row r="4841" ht="15.75" customHeight="1"/>
    <row r="4842" ht="15.75" customHeight="1"/>
    <row r="4843" ht="15.75" customHeight="1"/>
    <row r="4844" ht="15.75" customHeight="1"/>
    <row r="4845" ht="15.75" customHeight="1"/>
    <row r="4846" ht="15.75" customHeight="1"/>
    <row r="4847" ht="15.75" customHeight="1"/>
    <row r="4848" ht="15.75" customHeight="1"/>
    <row r="4849" ht="15.75" customHeight="1"/>
    <row r="4850" ht="15.75" customHeight="1"/>
    <row r="4851" ht="15.75" customHeight="1"/>
    <row r="4852" ht="15.75" customHeight="1"/>
    <row r="4853" ht="15.75" customHeight="1"/>
    <row r="4854" ht="15.75" customHeight="1"/>
    <row r="4855" ht="15.75" customHeight="1"/>
    <row r="4856" ht="15.75" customHeight="1"/>
    <row r="4857" ht="15.75" customHeight="1"/>
    <row r="4858" ht="15.75" customHeight="1"/>
    <row r="4859" ht="15.75" customHeight="1"/>
    <row r="4860" ht="15.75" customHeight="1"/>
    <row r="4861" ht="15.75" customHeight="1"/>
    <row r="4862" ht="15.75" customHeight="1"/>
    <row r="4863" ht="15.75" customHeight="1"/>
    <row r="4864" ht="15.75" customHeight="1"/>
    <row r="4865" ht="15.75" customHeight="1"/>
    <row r="4866" ht="15.75" customHeight="1"/>
    <row r="4867" ht="15.75" customHeight="1"/>
    <row r="4868" ht="15.75" customHeight="1"/>
    <row r="4869" ht="15.75" customHeight="1"/>
    <row r="4870" ht="15.75" customHeight="1"/>
    <row r="4871" ht="15.75" customHeight="1"/>
    <row r="4872" ht="15.75" customHeight="1"/>
    <row r="4873" ht="15.75" customHeight="1"/>
    <row r="4874" ht="15.75" customHeight="1"/>
    <row r="4875" ht="15.75" customHeight="1"/>
    <row r="4876" ht="15.75" customHeight="1"/>
    <row r="4877" ht="15.75" customHeight="1"/>
    <row r="4878" ht="15.75" customHeight="1"/>
    <row r="4879" ht="15.75" customHeight="1"/>
    <row r="4880" ht="15.75" customHeight="1"/>
    <row r="4881" ht="15.75" customHeight="1"/>
    <row r="4882" ht="15.75" customHeight="1"/>
    <row r="4883" ht="15.75" customHeight="1"/>
    <row r="4884" ht="15.75" customHeight="1"/>
    <row r="4885" ht="15.75" customHeight="1"/>
    <row r="4886" ht="15.75" customHeight="1"/>
    <row r="4887" ht="15.75" customHeight="1"/>
    <row r="4888" ht="15.75" customHeight="1"/>
    <row r="4889" ht="15.75" customHeight="1"/>
    <row r="4890" ht="15.75" customHeight="1"/>
    <row r="4891" ht="15.75" customHeight="1"/>
    <row r="4892" ht="15.75" customHeight="1"/>
    <row r="4893" ht="15.75" customHeight="1"/>
    <row r="4894" ht="15.75" customHeight="1"/>
    <row r="4895" ht="15.75" customHeight="1"/>
    <row r="4896" ht="15.75" customHeight="1"/>
    <row r="4897" ht="15.75" customHeight="1"/>
    <row r="4898" ht="15.75" customHeight="1"/>
    <row r="4899" ht="15.75" customHeight="1"/>
    <row r="4900" ht="15.75" customHeight="1"/>
    <row r="4901" ht="15.75" customHeight="1"/>
    <row r="4902" ht="15.75" customHeight="1"/>
    <row r="4903" ht="15.75" customHeight="1"/>
    <row r="4904" ht="15.75" customHeight="1"/>
    <row r="4905" ht="15.75" customHeight="1"/>
    <row r="4906" ht="15.75" customHeight="1"/>
    <row r="4907" ht="15.75" customHeight="1"/>
    <row r="4908" ht="15.75" customHeight="1"/>
    <row r="4909" ht="15.75" customHeight="1"/>
    <row r="4910" ht="15.75" customHeight="1"/>
    <row r="4911" ht="15.75" customHeight="1"/>
    <row r="4912" ht="15.75" customHeight="1"/>
    <row r="4913" ht="15.75" customHeight="1"/>
    <row r="4914" ht="15.75" customHeight="1"/>
    <row r="4915" ht="15.75" customHeight="1"/>
    <row r="4916" ht="15.75" customHeight="1"/>
    <row r="4917" ht="15.75" customHeight="1"/>
    <row r="4918" ht="15.75" customHeight="1"/>
    <row r="4919" ht="15.75" customHeight="1"/>
    <row r="4920" ht="15.75" customHeight="1"/>
    <row r="4921" ht="15.75" customHeight="1"/>
    <row r="4922" ht="15.75" customHeight="1"/>
    <row r="4923" ht="15.75" customHeight="1"/>
    <row r="4924" ht="15.75" customHeight="1"/>
    <row r="4925" ht="15.75" customHeight="1"/>
    <row r="4926" ht="15.75" customHeight="1"/>
    <row r="4927" ht="15.75" customHeight="1"/>
    <row r="4928" ht="15.75" customHeight="1"/>
    <row r="4929" ht="15.75" customHeight="1"/>
    <row r="4930" ht="15.75" customHeight="1"/>
    <row r="4931" ht="15.75" customHeight="1"/>
    <row r="4932" ht="15.75" customHeight="1"/>
    <row r="4933" ht="15.75" customHeight="1"/>
    <row r="4934" ht="15.75" customHeight="1"/>
    <row r="4935" ht="15.75" customHeight="1"/>
    <row r="4936" ht="15.75" customHeight="1"/>
    <row r="4937" ht="15.75" customHeight="1"/>
    <row r="4938" ht="15.75" customHeight="1"/>
    <row r="4939" ht="15.75" customHeight="1"/>
    <row r="4940" ht="15.75" customHeight="1"/>
    <row r="4941" ht="15.75" customHeight="1"/>
    <row r="4942" ht="15.75" customHeight="1"/>
    <row r="4943" ht="15.75" customHeight="1"/>
    <row r="4944" ht="15.75" customHeight="1"/>
    <row r="4945" ht="15.75" customHeight="1"/>
    <row r="4946" ht="15.75" customHeight="1"/>
    <row r="4947" ht="15.75" customHeight="1"/>
    <row r="4948" ht="15.75" customHeight="1"/>
    <row r="4949" ht="15.75" customHeight="1"/>
    <row r="4950" ht="15.75" customHeight="1"/>
    <row r="4951" ht="15.75" customHeight="1"/>
    <row r="4952" ht="15.75" customHeight="1"/>
    <row r="4953" ht="15.75" customHeight="1"/>
    <row r="4954" ht="15.75" customHeight="1"/>
    <row r="4955" ht="15.75" customHeight="1"/>
    <row r="4956" ht="15.75" customHeight="1"/>
    <row r="4957" ht="15.75" customHeight="1"/>
    <row r="4958" ht="15.75" customHeight="1"/>
    <row r="4959" ht="15.75" customHeight="1"/>
    <row r="4960" ht="15.75" customHeight="1"/>
    <row r="4961" ht="15.75" customHeight="1"/>
    <row r="4962" ht="15.75" customHeight="1"/>
    <row r="4963" ht="15.75" customHeight="1"/>
    <row r="4964" ht="15.75" customHeight="1"/>
    <row r="4965" ht="15.75" customHeight="1"/>
    <row r="4966" ht="15.75" customHeight="1"/>
    <row r="4967" ht="15.75" customHeight="1"/>
    <row r="4968" ht="15.75" customHeight="1"/>
    <row r="4969" ht="15.75" customHeight="1"/>
    <row r="4970" ht="15.75" customHeight="1"/>
    <row r="4971" ht="15.75" customHeight="1"/>
    <row r="4972" ht="15.75" customHeight="1"/>
    <row r="4973" ht="15.75" customHeight="1"/>
    <row r="4974" ht="15.75" customHeight="1"/>
    <row r="4975" ht="15.75" customHeight="1"/>
    <row r="4976" ht="15.75" customHeight="1"/>
    <row r="4977" ht="15.75" customHeight="1"/>
    <row r="4978" ht="15.75" customHeight="1"/>
    <row r="4979" ht="15.75" customHeight="1"/>
    <row r="4980" ht="15.75" customHeight="1"/>
    <row r="4981" ht="15.75" customHeight="1"/>
    <row r="4982" ht="15.75" customHeight="1"/>
    <row r="4983" ht="15.75" customHeight="1"/>
    <row r="4984" ht="15.75" customHeight="1"/>
    <row r="4985" ht="15.75" customHeight="1"/>
    <row r="4986" ht="15.75" customHeight="1"/>
    <row r="4987" ht="15.75" customHeight="1"/>
    <row r="4988" ht="15.75" customHeight="1"/>
    <row r="4989" ht="15.75" customHeight="1"/>
    <row r="4990" ht="15.75" customHeight="1"/>
    <row r="4991" ht="15.75" customHeight="1"/>
    <row r="4992" ht="15.75" customHeight="1"/>
    <row r="4993" ht="15.75" customHeight="1"/>
    <row r="4994" ht="15.75" customHeight="1"/>
    <row r="4995" ht="15.75" customHeight="1"/>
    <row r="4996" ht="15.75" customHeight="1"/>
    <row r="4997" ht="15.75" customHeight="1"/>
    <row r="4998" ht="15.75" customHeight="1"/>
    <row r="4999" ht="15.75" customHeight="1"/>
    <row r="5000" ht="15.75" customHeight="1"/>
    <row r="5001" ht="15.75" customHeight="1"/>
    <row r="5002" ht="15.75" customHeight="1"/>
    <row r="5003" ht="15.75" customHeight="1"/>
    <row r="5004" ht="15.75" customHeight="1"/>
    <row r="5005" ht="15.75" customHeight="1"/>
    <row r="5006" ht="15.75" customHeight="1"/>
    <row r="5007" ht="15.75" customHeight="1"/>
    <row r="5008" ht="15.75" customHeight="1"/>
    <row r="5009" ht="15.75" customHeight="1"/>
    <row r="5010" ht="15.75" customHeight="1"/>
    <row r="5011" ht="15.75" customHeight="1"/>
    <row r="5012" ht="15.75" customHeight="1"/>
    <row r="5013" ht="15.75" customHeight="1"/>
    <row r="5014" ht="15.75" customHeight="1"/>
    <row r="5015" ht="15.75" customHeight="1"/>
    <row r="5016" ht="15.75" customHeight="1"/>
    <row r="5017" ht="15.75" customHeight="1"/>
    <row r="5018" ht="15.75" customHeight="1"/>
    <row r="5019" ht="15.75" customHeight="1"/>
    <row r="5020" ht="15.75" customHeight="1"/>
    <row r="5021" ht="15.75" customHeight="1"/>
    <row r="5022" ht="15.75" customHeight="1"/>
    <row r="5023" ht="15.75" customHeight="1"/>
    <row r="5024" ht="15.75" customHeight="1"/>
    <row r="5025" ht="15.75" customHeight="1"/>
    <row r="5026" ht="15.75" customHeight="1"/>
    <row r="5027" ht="15.75" customHeight="1"/>
    <row r="5028" ht="15.75" customHeight="1"/>
    <row r="5029" ht="15.75" customHeight="1"/>
    <row r="5030" ht="15.75" customHeight="1"/>
    <row r="5031" ht="15.75" customHeight="1"/>
    <row r="5032" ht="15.75" customHeight="1"/>
    <row r="5033" ht="15.75" customHeight="1"/>
    <row r="5034" ht="15.75" customHeight="1"/>
    <row r="5035" ht="15.75" customHeight="1"/>
    <row r="5036" ht="15.75" customHeight="1"/>
    <row r="5037" ht="15.75" customHeight="1"/>
    <row r="5038" ht="15.75" customHeight="1"/>
    <row r="5039" ht="15.75" customHeight="1"/>
    <row r="5040" ht="15.75" customHeight="1"/>
    <row r="5041" ht="15.75" customHeight="1"/>
    <row r="5042" ht="15.75" customHeight="1"/>
    <row r="5043" ht="15.75" customHeight="1"/>
    <row r="5044" ht="15.75" customHeight="1"/>
    <row r="5045" ht="15.75" customHeight="1"/>
    <row r="5046" ht="15.75" customHeight="1"/>
    <row r="5047" ht="15.75" customHeight="1"/>
    <row r="5048" ht="15.75" customHeight="1"/>
    <row r="5049" ht="15.75" customHeight="1"/>
    <row r="5050" ht="15.75" customHeight="1"/>
    <row r="5051" ht="15.75" customHeight="1"/>
    <row r="5052" ht="15.75" customHeight="1"/>
    <row r="5053" ht="15.75" customHeight="1"/>
    <row r="5054" ht="15.75" customHeight="1"/>
    <row r="5055" ht="15.75" customHeight="1"/>
    <row r="5056" ht="15.75" customHeight="1"/>
    <row r="5057" ht="15.75" customHeight="1"/>
    <row r="5058" ht="15.75" customHeight="1"/>
    <row r="5059" ht="15.75" customHeight="1"/>
    <row r="5060" ht="15.75" customHeight="1"/>
    <row r="5061" ht="15.75" customHeight="1"/>
    <row r="5062" ht="15.75" customHeight="1"/>
    <row r="5063" ht="15.75" customHeight="1"/>
    <row r="5064" ht="15.75" customHeight="1"/>
    <row r="5065" ht="15.75" customHeight="1"/>
    <row r="5066" ht="15.75" customHeight="1"/>
    <row r="5067" ht="15.75" customHeight="1"/>
    <row r="5068" ht="15.75" customHeight="1"/>
    <row r="5069" ht="15.75" customHeight="1"/>
    <row r="5070" ht="15.75" customHeight="1"/>
    <row r="5071" ht="15.75" customHeight="1"/>
    <row r="5072" ht="15.75" customHeight="1"/>
    <row r="5073" ht="15.75" customHeight="1"/>
    <row r="5074" ht="15.75" customHeight="1"/>
    <row r="5075" ht="15.75" customHeight="1"/>
    <row r="5076" ht="15.75" customHeight="1"/>
    <row r="5077" ht="15.75" customHeight="1"/>
    <row r="5078" ht="15.75" customHeight="1"/>
    <row r="5079" ht="15.75" customHeight="1"/>
    <row r="5080" ht="15.75" customHeight="1"/>
    <row r="5081" ht="15.75" customHeight="1"/>
    <row r="5082" ht="15.75" customHeight="1"/>
    <row r="5083" ht="15.75" customHeight="1"/>
    <row r="5084" ht="15.75" customHeight="1"/>
    <row r="5085" ht="15.75" customHeight="1"/>
    <row r="5086" ht="15.75" customHeight="1"/>
    <row r="5087" ht="15.75" customHeight="1"/>
    <row r="5088" ht="15.75" customHeight="1"/>
    <row r="5089" ht="15.75" customHeight="1"/>
    <row r="5090" ht="15.75" customHeight="1"/>
    <row r="5091" ht="15.75" customHeight="1"/>
    <row r="5092" ht="15.75" customHeight="1"/>
    <row r="5093" ht="15.75" customHeight="1"/>
    <row r="5094" ht="15.75" customHeight="1"/>
    <row r="5095" ht="15.75" customHeight="1"/>
    <row r="5096" ht="15.75" customHeight="1"/>
    <row r="5097" ht="15.75" customHeight="1"/>
    <row r="5098" ht="15.75" customHeight="1"/>
    <row r="5099" ht="15.75" customHeight="1"/>
    <row r="5100" ht="15.75" customHeight="1"/>
    <row r="5101" ht="15.75" customHeight="1"/>
    <row r="5102" ht="15.75" customHeight="1"/>
    <row r="5103" ht="15.75" customHeight="1"/>
    <row r="5104" ht="15.75" customHeight="1"/>
    <row r="5105" ht="15.75" customHeight="1"/>
    <row r="5106" ht="15.75" customHeight="1"/>
    <row r="5107" ht="15.75" customHeight="1"/>
    <row r="5108" ht="15.75" customHeight="1"/>
    <row r="5109" ht="15.75" customHeight="1"/>
    <row r="5110" ht="15.75" customHeight="1"/>
    <row r="5111" ht="15.75" customHeight="1"/>
    <row r="5112" ht="15.75" customHeight="1"/>
    <row r="5113" ht="15.75" customHeight="1"/>
    <row r="5114" ht="15.75" customHeight="1"/>
    <row r="5115" ht="15.75" customHeight="1"/>
    <row r="5116" ht="15.75" customHeight="1"/>
    <row r="5117" ht="15.75" customHeight="1"/>
    <row r="5118" ht="15.75" customHeight="1"/>
    <row r="5119" ht="15.75" customHeight="1"/>
    <row r="5120" ht="15.75" customHeight="1"/>
    <row r="5121" ht="15.75" customHeight="1"/>
    <row r="5122" ht="15.75" customHeight="1"/>
    <row r="5123" ht="15.75" customHeight="1"/>
    <row r="5124" ht="15.75" customHeight="1"/>
    <row r="5125" ht="15.75" customHeight="1"/>
    <row r="5126" ht="15.75" customHeight="1"/>
    <row r="5127" ht="15.75" customHeight="1"/>
    <row r="5128" ht="15.75" customHeight="1"/>
    <row r="5129" ht="15.75" customHeight="1"/>
    <row r="5130" ht="15.75" customHeight="1"/>
    <row r="5131" ht="15.75" customHeight="1"/>
    <row r="5132" ht="15.75" customHeight="1"/>
    <row r="5133" ht="15.75" customHeight="1"/>
    <row r="5134" ht="15.75" customHeight="1"/>
    <row r="5135" ht="15.75" customHeight="1"/>
    <row r="5136" ht="15.75" customHeight="1"/>
    <row r="5137" ht="15.75" customHeight="1"/>
    <row r="5138" ht="15.75" customHeight="1"/>
    <row r="5139" ht="15.75" customHeight="1"/>
    <row r="5140" ht="15.75" customHeight="1"/>
    <row r="5141" ht="15.75" customHeight="1"/>
    <row r="5142" ht="15.75" customHeight="1"/>
    <row r="5143" ht="15.75" customHeight="1"/>
    <row r="5144" ht="15.75" customHeight="1"/>
    <row r="5145" ht="15.75" customHeight="1"/>
    <row r="5146" ht="15.75" customHeight="1"/>
    <row r="5147" ht="15.75" customHeight="1"/>
    <row r="5148" ht="15.75" customHeight="1"/>
    <row r="5149" ht="15.75" customHeight="1"/>
    <row r="5150" ht="15.75" customHeight="1"/>
    <row r="5151" ht="15.75" customHeight="1"/>
    <row r="5152" ht="15.75" customHeight="1"/>
    <row r="5153" ht="15.75" customHeight="1"/>
    <row r="5154" ht="15.75" customHeight="1"/>
    <row r="5155" ht="15.75" customHeight="1"/>
    <row r="5156" ht="15.75" customHeight="1"/>
    <row r="5157" ht="15.75" customHeight="1"/>
    <row r="5158" ht="15.75" customHeight="1"/>
    <row r="5159" ht="15.75" customHeight="1"/>
    <row r="5160" ht="15.75" customHeight="1"/>
    <row r="5161" ht="15.75" customHeight="1"/>
    <row r="5162" ht="15.75" customHeight="1"/>
    <row r="5163" ht="15.75" customHeight="1"/>
    <row r="5164" ht="15.75" customHeight="1"/>
    <row r="5165" ht="15.75" customHeight="1"/>
    <row r="5166" ht="15.75" customHeight="1"/>
    <row r="5167" ht="15.75" customHeight="1"/>
    <row r="5168" ht="15.75" customHeight="1"/>
    <row r="5169" ht="15.75" customHeight="1"/>
    <row r="5170" ht="15.75" customHeight="1"/>
    <row r="5171" ht="15.75" customHeight="1"/>
    <row r="5172" ht="15.75" customHeight="1"/>
    <row r="5173" ht="15.75" customHeight="1"/>
    <row r="5174" ht="15.75" customHeight="1"/>
    <row r="5175" ht="15.75" customHeight="1"/>
    <row r="5176" ht="15.75" customHeight="1"/>
    <row r="5177" ht="15.75" customHeight="1"/>
    <row r="5178" ht="15.75" customHeight="1"/>
    <row r="5179" ht="15.75" customHeight="1"/>
    <row r="5180" ht="15.75" customHeight="1"/>
    <row r="5181" ht="15.75" customHeight="1"/>
    <row r="5182" ht="15.75" customHeight="1"/>
    <row r="5183" ht="15.75" customHeight="1"/>
    <row r="5184" ht="15.75" customHeight="1"/>
    <row r="5185" ht="15.75" customHeight="1"/>
    <row r="5186" ht="15.75" customHeight="1"/>
    <row r="5187" ht="15.75" customHeight="1"/>
    <row r="5188" ht="15.75" customHeight="1"/>
    <row r="5189" ht="15.75" customHeight="1"/>
    <row r="5190" ht="15.75" customHeight="1"/>
    <row r="5191" ht="15.75" customHeight="1"/>
    <row r="5192" ht="15.75" customHeight="1"/>
    <row r="5193" ht="15.75" customHeight="1"/>
    <row r="5194" ht="15.75" customHeight="1"/>
    <row r="5195" ht="15.75" customHeight="1"/>
    <row r="5196" ht="15.75" customHeight="1"/>
    <row r="5197" ht="15.75" customHeight="1"/>
    <row r="5198" ht="15.75" customHeight="1"/>
    <row r="5199" ht="15.75" customHeight="1"/>
    <row r="5200" ht="15.75" customHeight="1"/>
    <row r="5201" ht="15.75" customHeight="1"/>
    <row r="5202" ht="15.75" customHeight="1"/>
    <row r="5203" ht="15.75" customHeight="1"/>
    <row r="5204" ht="15.75" customHeight="1"/>
    <row r="5205" ht="15.75" customHeight="1"/>
    <row r="5206" ht="15.75" customHeight="1"/>
    <row r="5207" ht="15.75" customHeight="1"/>
    <row r="5208" ht="15.75" customHeight="1"/>
    <row r="5209" ht="15.75" customHeight="1"/>
    <row r="5210" ht="15.75" customHeight="1"/>
    <row r="5211" ht="15.75" customHeight="1"/>
    <row r="5212" ht="15.75" customHeight="1"/>
    <row r="5213" ht="15.75" customHeight="1"/>
    <row r="5214" ht="15.75" customHeight="1"/>
    <row r="5215" ht="15.75" customHeight="1"/>
    <row r="5216" ht="15.75" customHeight="1"/>
    <row r="5217" ht="15.75" customHeight="1"/>
    <row r="5218" ht="15.75" customHeight="1"/>
    <row r="5219" ht="15.75" customHeight="1"/>
    <row r="5220" ht="15.75" customHeight="1"/>
    <row r="5221" ht="15.75" customHeight="1"/>
    <row r="5222" ht="15.75" customHeight="1"/>
    <row r="5223" ht="15.75" customHeight="1"/>
    <row r="5224" ht="15.75" customHeight="1"/>
    <row r="5225" ht="15.75" customHeight="1"/>
    <row r="5226" ht="15.75" customHeight="1"/>
    <row r="5227" ht="15.75" customHeight="1"/>
    <row r="5228" ht="15.75" customHeight="1"/>
    <row r="5229" ht="15.75" customHeight="1"/>
    <row r="5230" ht="15.75" customHeight="1"/>
    <row r="5231" ht="15.75" customHeight="1"/>
    <row r="5232" ht="15.75" customHeight="1"/>
    <row r="5233" ht="15.75" customHeight="1"/>
    <row r="5234" ht="15.75" customHeight="1"/>
    <row r="5235" ht="15.75" customHeight="1"/>
    <row r="5236" ht="15.75" customHeight="1"/>
    <row r="5237" ht="15.75" customHeight="1"/>
    <row r="5238" ht="15.75" customHeight="1"/>
    <row r="5239" ht="15.75" customHeight="1"/>
    <row r="5240" ht="15.75" customHeight="1"/>
    <row r="5241" ht="15.75" customHeight="1"/>
    <row r="5242" ht="15.75" customHeight="1"/>
    <row r="5243" ht="15.75" customHeight="1"/>
    <row r="5244" ht="15.75" customHeight="1"/>
    <row r="5245" ht="15.75" customHeight="1"/>
    <row r="5246" ht="15.75" customHeight="1"/>
    <row r="5247" ht="15.75" customHeight="1"/>
    <row r="5248" ht="15.75" customHeight="1"/>
    <row r="5249" ht="15.75" customHeight="1"/>
    <row r="5250" ht="15.75" customHeight="1"/>
    <row r="5251" ht="15.75" customHeight="1"/>
    <row r="5252" ht="15.75" customHeight="1"/>
    <row r="5253" ht="15.75" customHeight="1"/>
    <row r="5254" ht="15.75" customHeight="1"/>
    <row r="5255" ht="15.75" customHeight="1"/>
    <row r="5256" ht="15.75" customHeight="1"/>
    <row r="5257" ht="15.75" customHeight="1"/>
    <row r="5258" ht="15.75" customHeight="1"/>
    <row r="5259" ht="15.75" customHeight="1"/>
    <row r="5260" ht="15.75" customHeight="1"/>
    <row r="5261" ht="15.75" customHeight="1"/>
    <row r="5262" ht="15.75" customHeight="1"/>
    <row r="5263" ht="15.75" customHeight="1"/>
    <row r="5264" ht="15.75" customHeight="1"/>
    <row r="5265" ht="15.75" customHeight="1"/>
    <row r="5266" ht="15.75" customHeight="1"/>
    <row r="5267" ht="15.75" customHeight="1"/>
    <row r="5268" ht="15.75" customHeight="1"/>
    <row r="5269" ht="15.75" customHeight="1"/>
    <row r="5270" ht="15.75" customHeight="1"/>
    <row r="5271" ht="15.75" customHeight="1"/>
    <row r="5272" ht="15.75" customHeight="1"/>
    <row r="5273" ht="15.75" customHeight="1"/>
    <row r="5274" ht="15.75" customHeight="1"/>
    <row r="5275" ht="15.75" customHeight="1"/>
    <row r="5276" ht="15.75" customHeight="1"/>
    <row r="5277" ht="15.75" customHeight="1"/>
    <row r="5278" ht="15.75" customHeight="1"/>
    <row r="5279" ht="15.75" customHeight="1"/>
    <row r="5280" ht="15.75" customHeight="1"/>
    <row r="5281" ht="15.75" customHeight="1"/>
    <row r="5282" ht="15.75" customHeight="1"/>
    <row r="5283" ht="15.75" customHeight="1"/>
    <row r="5284" ht="15.75" customHeight="1"/>
    <row r="5285" ht="15.75" customHeight="1"/>
    <row r="5286" ht="15.75" customHeight="1"/>
    <row r="5287" ht="15.75" customHeight="1"/>
    <row r="5288" ht="15.75" customHeight="1"/>
    <row r="5289" ht="15.75" customHeight="1"/>
    <row r="5290" ht="15.75" customHeight="1"/>
    <row r="5291" ht="15.75" customHeight="1"/>
    <row r="5292" ht="15.75" customHeight="1"/>
    <row r="5293" ht="15.75" customHeight="1"/>
    <row r="5294" ht="15.75" customHeight="1"/>
    <row r="5295" ht="15.75" customHeight="1"/>
    <row r="5296" ht="15.75" customHeight="1"/>
    <row r="5297" ht="15.75" customHeight="1"/>
    <row r="5298" ht="15.75" customHeight="1"/>
    <row r="5299" ht="15.75" customHeight="1"/>
    <row r="5300" ht="15.75" customHeight="1"/>
    <row r="5301" ht="15.75" customHeight="1"/>
    <row r="5302" ht="15.75" customHeight="1"/>
    <row r="5303" ht="15.75" customHeight="1"/>
    <row r="5304" ht="15.75" customHeight="1"/>
    <row r="5305" ht="15.75" customHeight="1"/>
    <row r="5306" ht="15.75" customHeight="1"/>
    <row r="5307" ht="15.75" customHeight="1"/>
    <row r="5308" ht="15.75" customHeight="1"/>
    <row r="5309" ht="15.75" customHeight="1"/>
    <row r="5310" ht="15.75" customHeight="1"/>
    <row r="5311" ht="15.75" customHeight="1"/>
    <row r="5312" ht="15.75" customHeight="1"/>
    <row r="5313" ht="15.75" customHeight="1"/>
    <row r="5314" ht="15.75" customHeight="1"/>
    <row r="5315" ht="15.75" customHeight="1"/>
    <row r="5316" ht="15.75" customHeight="1"/>
    <row r="5317" ht="15.75" customHeight="1"/>
    <row r="5318" ht="15.75" customHeight="1"/>
    <row r="5319" ht="15.75" customHeight="1"/>
    <row r="5320" ht="15.75" customHeight="1"/>
    <row r="5321" ht="15.75" customHeight="1"/>
    <row r="5322" ht="15.75" customHeight="1"/>
    <row r="5323" ht="15.75" customHeight="1"/>
    <row r="5324" ht="15.75" customHeight="1"/>
    <row r="5325" ht="15.75" customHeight="1"/>
    <row r="5326" ht="15.75" customHeight="1"/>
    <row r="5327" ht="15.75" customHeight="1"/>
    <row r="5328" ht="15.75" customHeight="1"/>
    <row r="5329" ht="15.75" customHeight="1"/>
    <row r="5330" ht="15.75" customHeight="1"/>
    <row r="5331" ht="15.75" customHeight="1"/>
    <row r="5332" ht="15.75" customHeight="1"/>
    <row r="5333" ht="15.75" customHeight="1"/>
    <row r="5334" ht="15.75" customHeight="1"/>
    <row r="5335" ht="15.75" customHeight="1"/>
    <row r="5336" ht="15.75" customHeight="1"/>
    <row r="5337" ht="15.75" customHeight="1"/>
    <row r="5338" ht="15.75" customHeight="1"/>
    <row r="5339" ht="15.75" customHeight="1"/>
    <row r="5340" ht="15.75" customHeight="1"/>
    <row r="5341" ht="15.75" customHeight="1"/>
    <row r="5342" ht="15.75" customHeight="1"/>
    <row r="5343" ht="15.75" customHeight="1"/>
    <row r="5344" ht="15.75" customHeight="1"/>
    <row r="5345" ht="15.75" customHeight="1"/>
    <row r="5346" ht="15.75" customHeight="1"/>
    <row r="5347" ht="15.75" customHeight="1"/>
    <row r="5348" ht="15.75" customHeight="1"/>
    <row r="5349" ht="15.75" customHeight="1"/>
    <row r="5350" ht="15.75" customHeight="1"/>
    <row r="5351" ht="15.75" customHeight="1"/>
    <row r="5352" ht="15.75" customHeight="1"/>
    <row r="5353" ht="15.75" customHeight="1"/>
    <row r="5354" ht="15.75" customHeight="1"/>
    <row r="5355" ht="15.75" customHeight="1"/>
    <row r="5356" ht="15.75" customHeight="1"/>
    <row r="5357" ht="15.75" customHeight="1"/>
    <row r="5358" ht="15.75" customHeight="1"/>
    <row r="5359" ht="15.75" customHeight="1"/>
    <row r="5360" ht="15.75" customHeight="1"/>
    <row r="5361" ht="15.75" customHeight="1"/>
    <row r="5362" ht="15.75" customHeight="1"/>
    <row r="5363" ht="15.75" customHeight="1"/>
    <row r="5364" ht="15.75" customHeight="1"/>
    <row r="5365" ht="15.75" customHeight="1"/>
    <row r="5366" ht="15.75" customHeight="1"/>
    <row r="5367" ht="15.75" customHeight="1"/>
    <row r="5368" ht="15.75" customHeight="1"/>
    <row r="5369" ht="15.75" customHeight="1"/>
    <row r="5370" ht="15.75" customHeight="1"/>
    <row r="5371" ht="15.75" customHeight="1"/>
    <row r="5372" ht="15.75" customHeight="1"/>
    <row r="5373" ht="15.75" customHeight="1"/>
    <row r="5374" ht="15.75" customHeight="1"/>
    <row r="5375" ht="15.75" customHeight="1"/>
    <row r="5376" ht="15.75" customHeight="1"/>
    <row r="5377" ht="15.75" customHeight="1"/>
    <row r="5378" ht="15.75" customHeight="1"/>
    <row r="5379" ht="15.75" customHeight="1"/>
    <row r="5380" ht="15.75" customHeight="1"/>
    <row r="5381" ht="15.75" customHeight="1"/>
    <row r="5382" ht="15.75" customHeight="1"/>
    <row r="5383" ht="15.75" customHeight="1"/>
    <row r="5384" ht="15.75" customHeight="1"/>
    <row r="5385" ht="15.75" customHeight="1"/>
    <row r="5386" ht="15.75" customHeight="1"/>
    <row r="5387" ht="15.75" customHeight="1"/>
    <row r="5388" ht="15.75" customHeight="1"/>
    <row r="5389" ht="15.75" customHeight="1"/>
    <row r="5390" ht="15.75" customHeight="1"/>
    <row r="5391" ht="15.75" customHeight="1"/>
    <row r="5392" ht="15.75" customHeight="1"/>
    <row r="5393" ht="15.75" customHeight="1"/>
    <row r="5394" ht="15.75" customHeight="1"/>
    <row r="5395" ht="15.75" customHeight="1"/>
    <row r="5396" ht="15.75" customHeight="1"/>
    <row r="5397" ht="15.75" customHeight="1"/>
    <row r="5398" ht="15.75" customHeight="1"/>
    <row r="5399" ht="15.75" customHeight="1"/>
    <row r="5400" ht="15.75" customHeight="1"/>
    <row r="5401" ht="15.75" customHeight="1"/>
    <row r="5402" ht="15.75" customHeight="1"/>
    <row r="5403" ht="15.75" customHeight="1"/>
    <row r="5404" ht="15.75" customHeight="1"/>
    <row r="5405" ht="15.75" customHeight="1"/>
    <row r="5406" ht="15.75" customHeight="1"/>
    <row r="5407" ht="15.75" customHeight="1"/>
    <row r="5408" ht="15.75" customHeight="1"/>
    <row r="5409" ht="15.75" customHeight="1"/>
    <row r="5410" ht="15.75" customHeight="1"/>
    <row r="5411" ht="15.75" customHeight="1"/>
    <row r="5412" ht="15.75" customHeight="1"/>
    <row r="5413" ht="15.75" customHeight="1"/>
    <row r="5414" ht="15.75" customHeight="1"/>
    <row r="5415" ht="15.75" customHeight="1"/>
    <row r="5416" ht="15.75" customHeight="1"/>
    <row r="5417" ht="15.75" customHeight="1"/>
    <row r="5418" ht="15.75" customHeight="1"/>
    <row r="5419" ht="15.75" customHeight="1"/>
    <row r="5420" ht="15.75" customHeight="1"/>
    <row r="5421" ht="15.75" customHeight="1"/>
    <row r="5422" ht="15.75" customHeight="1"/>
    <row r="5423" ht="15.75" customHeight="1"/>
    <row r="5424" ht="15.75" customHeight="1"/>
    <row r="5425" ht="15.75" customHeight="1"/>
    <row r="5426" ht="15.75" customHeight="1"/>
    <row r="5427" ht="15.75" customHeight="1"/>
    <row r="5428" ht="15.75" customHeight="1"/>
    <row r="5429" ht="15.75" customHeight="1"/>
    <row r="5430" ht="15.75" customHeight="1"/>
    <row r="5431" ht="15.75" customHeight="1"/>
    <row r="5432" ht="15.75" customHeight="1"/>
    <row r="5433" ht="15.75" customHeight="1"/>
    <row r="5434" ht="15.75" customHeight="1"/>
    <row r="5435" ht="15.75" customHeight="1"/>
    <row r="5436" ht="15.75" customHeight="1"/>
    <row r="5437" ht="15.75" customHeight="1"/>
    <row r="5438" ht="15.75" customHeight="1"/>
    <row r="5439" ht="15.75" customHeight="1"/>
    <row r="5440" ht="15.75" customHeight="1"/>
    <row r="5441" ht="15.75" customHeight="1"/>
    <row r="5442" ht="15.75" customHeight="1"/>
    <row r="5443" ht="15.75" customHeight="1"/>
    <row r="5444" ht="15.75" customHeight="1"/>
    <row r="5445" ht="15.75" customHeight="1"/>
    <row r="5446" ht="15.75" customHeight="1"/>
    <row r="5447" ht="15.75" customHeight="1"/>
    <row r="5448" ht="15.75" customHeight="1"/>
    <row r="5449" ht="15.75" customHeight="1"/>
    <row r="5450" ht="15.75" customHeight="1"/>
    <row r="5451" ht="15.75" customHeight="1"/>
    <row r="5452" ht="15.75" customHeight="1"/>
    <row r="5453" ht="15.75" customHeight="1"/>
    <row r="5454" ht="15.75" customHeight="1"/>
    <row r="5455" ht="15.75" customHeight="1"/>
    <row r="5456" ht="15.75" customHeight="1"/>
    <row r="5457" ht="15.75" customHeight="1"/>
    <row r="5458" ht="15.75" customHeight="1"/>
    <row r="5459" ht="15.75" customHeight="1"/>
    <row r="5460" ht="15.75" customHeight="1"/>
    <row r="5461" ht="15.75" customHeight="1"/>
    <row r="5462" ht="15.75" customHeight="1"/>
    <row r="5463" ht="15.75" customHeight="1"/>
    <row r="5464" ht="15.75" customHeight="1"/>
    <row r="5465" ht="15.75" customHeight="1"/>
    <row r="5466" ht="15.75" customHeight="1"/>
    <row r="5467" ht="15.75" customHeight="1"/>
    <row r="5468" ht="15.75" customHeight="1"/>
    <row r="5469" ht="15.75" customHeight="1"/>
    <row r="5470" ht="15.75" customHeight="1"/>
    <row r="5471" ht="15.75" customHeight="1"/>
    <row r="5472" ht="15.75" customHeight="1"/>
    <row r="5473" ht="15.75" customHeight="1"/>
    <row r="5474" ht="15.75" customHeight="1"/>
    <row r="5475" ht="15.75" customHeight="1"/>
    <row r="5476" ht="15.75" customHeight="1"/>
    <row r="5477" ht="15.75" customHeight="1"/>
    <row r="5478" ht="15.75" customHeight="1"/>
    <row r="5479" ht="15.75" customHeight="1"/>
    <row r="5480" ht="15.75" customHeight="1"/>
    <row r="5481" ht="15.75" customHeight="1"/>
    <row r="5482" ht="15.75" customHeight="1"/>
    <row r="5483" ht="15.75" customHeight="1"/>
    <row r="5484" ht="15.75" customHeight="1"/>
    <row r="5485" ht="15.75" customHeight="1"/>
    <row r="5486" ht="15.75" customHeight="1"/>
    <row r="5487" ht="15.75" customHeight="1"/>
    <row r="5488" ht="15.75" customHeight="1"/>
    <row r="5489" ht="15.75" customHeight="1"/>
    <row r="5490" ht="15.75" customHeight="1"/>
    <row r="5491" ht="15.75" customHeight="1"/>
    <row r="5492" ht="15.75" customHeight="1"/>
    <row r="5493" ht="15.75" customHeight="1"/>
    <row r="5494" ht="15.75" customHeight="1"/>
    <row r="5495" ht="15.75" customHeight="1"/>
    <row r="5496" ht="15.75" customHeight="1"/>
    <row r="5497" ht="15.75" customHeight="1"/>
    <row r="5498" ht="15.75" customHeight="1"/>
    <row r="5499" ht="15.75" customHeight="1"/>
    <row r="5500" ht="15.75" customHeight="1"/>
    <row r="5501" ht="15.75" customHeight="1"/>
    <row r="5502" ht="15.75" customHeight="1"/>
    <row r="5503" ht="15.75" customHeight="1"/>
    <row r="5504" ht="15.75" customHeight="1"/>
    <row r="5505" ht="15.75" customHeight="1"/>
    <row r="5506" ht="15.75" customHeight="1"/>
    <row r="5507" ht="15.75" customHeight="1"/>
    <row r="5508" ht="15.75" customHeight="1"/>
    <row r="5509" ht="15.75" customHeight="1"/>
    <row r="5510" ht="15.75" customHeight="1"/>
    <row r="5511" ht="15.75" customHeight="1"/>
    <row r="5512" ht="15.75" customHeight="1"/>
    <row r="5513" ht="15.75" customHeight="1"/>
    <row r="5514" ht="15.75" customHeight="1"/>
    <row r="5515" ht="15.75" customHeight="1"/>
    <row r="5516" ht="15.75" customHeight="1"/>
    <row r="5517" ht="15.75" customHeight="1"/>
    <row r="5518" ht="15.75" customHeight="1"/>
    <row r="5519" ht="15.75" customHeight="1"/>
    <row r="5520" ht="15.75" customHeight="1"/>
    <row r="5521" ht="15.75" customHeight="1"/>
    <row r="5522" ht="15.75" customHeight="1"/>
    <row r="5523" ht="15.75" customHeight="1"/>
    <row r="5524" ht="15.75" customHeight="1"/>
    <row r="5525" ht="15.75" customHeight="1"/>
    <row r="5526" ht="15.75" customHeight="1"/>
    <row r="5527" ht="15.75" customHeight="1"/>
    <row r="5528" ht="15.75" customHeight="1"/>
    <row r="5529" ht="15.75" customHeight="1"/>
    <row r="5530" ht="15.75" customHeight="1"/>
    <row r="5531" ht="15.75" customHeight="1"/>
    <row r="5532" ht="15.75" customHeight="1"/>
    <row r="5533" ht="15.75" customHeight="1"/>
    <row r="5534" ht="15.75" customHeight="1"/>
    <row r="5535" ht="15.75" customHeight="1"/>
    <row r="5536" ht="15.75" customHeight="1"/>
    <row r="5537" ht="15.75" customHeight="1"/>
    <row r="5538" ht="15.75" customHeight="1"/>
    <row r="5539" ht="15.75" customHeight="1"/>
    <row r="5540" ht="15.75" customHeight="1"/>
    <row r="5541" ht="15.75" customHeight="1"/>
    <row r="5542" ht="15.75" customHeight="1"/>
    <row r="5543" ht="15.75" customHeight="1"/>
    <row r="5544" ht="15.75" customHeight="1"/>
    <row r="5545" ht="15.75" customHeight="1"/>
    <row r="5546" ht="15.75" customHeight="1"/>
    <row r="5547" ht="15.75" customHeight="1"/>
    <row r="5548" ht="15.75" customHeight="1"/>
    <row r="5549" ht="15.75" customHeight="1"/>
    <row r="5550" ht="15.75" customHeight="1"/>
    <row r="5551" ht="15.75" customHeight="1"/>
    <row r="5552" ht="15.75" customHeight="1"/>
    <row r="5553" ht="15.75" customHeight="1"/>
    <row r="5554" ht="15.75" customHeight="1"/>
    <row r="5555" ht="15.75" customHeight="1"/>
    <row r="5556" ht="15.75" customHeight="1"/>
    <row r="5557" ht="15.75" customHeight="1"/>
    <row r="5558" ht="15.75" customHeight="1"/>
    <row r="5559" ht="15.75" customHeight="1"/>
    <row r="5560" ht="15.75" customHeight="1"/>
    <row r="5561" ht="15.75" customHeight="1"/>
    <row r="5562" ht="15.75" customHeight="1"/>
    <row r="5563" ht="15.75" customHeight="1"/>
    <row r="5564" ht="15.75" customHeight="1"/>
    <row r="5565" ht="15.75" customHeight="1"/>
    <row r="5566" ht="15.75" customHeight="1"/>
    <row r="5567" ht="15.75" customHeight="1"/>
    <row r="5568" ht="15.75" customHeight="1"/>
    <row r="5569" ht="15.75" customHeight="1"/>
    <row r="5570" ht="15.75" customHeight="1"/>
    <row r="5571" ht="15.75" customHeight="1"/>
    <row r="5572" ht="15.75" customHeight="1"/>
    <row r="5573" ht="15.75" customHeight="1"/>
    <row r="5574" ht="15.75" customHeight="1"/>
    <row r="5575" ht="15.75" customHeight="1"/>
    <row r="5576" ht="15.75" customHeight="1"/>
    <row r="5577" ht="15.75" customHeight="1"/>
    <row r="5578" ht="15.75" customHeight="1"/>
    <row r="5579" ht="15.75" customHeight="1"/>
    <row r="5580" ht="15.75" customHeight="1"/>
    <row r="5581" ht="15.75" customHeight="1"/>
    <row r="5582" ht="15.75" customHeight="1"/>
    <row r="5583" ht="15.75" customHeight="1"/>
    <row r="5584" ht="15.75" customHeight="1"/>
    <row r="5585" ht="15.75" customHeight="1"/>
    <row r="5586" ht="15.75" customHeight="1"/>
    <row r="5587" ht="15.75" customHeight="1"/>
    <row r="5588" ht="15.75" customHeight="1"/>
    <row r="5589" ht="15.75" customHeight="1"/>
    <row r="5590" ht="15.75" customHeight="1"/>
    <row r="5591" ht="15.75" customHeight="1"/>
    <row r="5592" ht="15.75" customHeight="1"/>
    <row r="5593" ht="15.75" customHeight="1"/>
    <row r="5594" ht="15.75" customHeight="1"/>
    <row r="5595" ht="15.75" customHeight="1"/>
    <row r="5596" ht="15.75" customHeight="1"/>
    <row r="5597" ht="15.75" customHeight="1"/>
    <row r="5598" ht="15.75" customHeight="1"/>
    <row r="5599" ht="15.75" customHeight="1"/>
    <row r="5600" ht="15.75" customHeight="1"/>
    <row r="5601" ht="15.75" customHeight="1"/>
    <row r="5602" ht="15.75" customHeight="1"/>
    <row r="5603" ht="15.75" customHeight="1"/>
    <row r="5604" ht="15.75" customHeight="1"/>
    <row r="5605" ht="15.75" customHeight="1"/>
    <row r="5606" ht="15.75" customHeight="1"/>
    <row r="5607" ht="15.75" customHeight="1"/>
    <row r="5608" ht="15.75" customHeight="1"/>
    <row r="5609" ht="15.75" customHeight="1"/>
    <row r="5610" ht="15.75" customHeight="1"/>
    <row r="5611" ht="15.75" customHeight="1"/>
    <row r="5612" ht="15.75" customHeight="1"/>
    <row r="5613" ht="15.75" customHeight="1"/>
    <row r="5614" ht="15.75" customHeight="1"/>
    <row r="5615" ht="15.75" customHeight="1"/>
    <row r="5616" ht="15.75" customHeight="1"/>
    <row r="5617" ht="15.75" customHeight="1"/>
    <row r="5618" ht="15.75" customHeight="1"/>
    <row r="5619" ht="15.75" customHeight="1"/>
    <row r="5620" ht="15.75" customHeight="1"/>
    <row r="5621" ht="15.75" customHeight="1"/>
    <row r="5622" ht="15.75" customHeight="1"/>
    <row r="5623" ht="15.75" customHeight="1"/>
    <row r="5624" ht="15.75" customHeight="1"/>
    <row r="5625" ht="15.75" customHeight="1"/>
    <row r="5626" ht="15.75" customHeight="1"/>
    <row r="5627" ht="15.75" customHeight="1"/>
    <row r="5628" ht="15.75" customHeight="1"/>
    <row r="5629" ht="15.75" customHeight="1"/>
    <row r="5630" ht="15.75" customHeight="1"/>
    <row r="5631" ht="15.75" customHeight="1"/>
    <row r="5632" ht="15.75" customHeight="1"/>
    <row r="5633" ht="15.75" customHeight="1"/>
    <row r="5634" ht="15.75" customHeight="1"/>
    <row r="5635" ht="15.75" customHeight="1"/>
    <row r="5636" ht="15.75" customHeight="1"/>
    <row r="5637" ht="15.75" customHeight="1"/>
    <row r="5638" ht="15.75" customHeight="1"/>
    <row r="5639" ht="15.75" customHeight="1"/>
    <row r="5640" ht="15.75" customHeight="1"/>
    <row r="5641" ht="15.75" customHeight="1"/>
    <row r="5642" ht="15.75" customHeight="1"/>
    <row r="5643" ht="15.75" customHeight="1"/>
    <row r="5644" ht="15.75" customHeight="1"/>
    <row r="5645" ht="15.75" customHeight="1"/>
    <row r="5646" ht="15.75" customHeight="1"/>
    <row r="5647" ht="15.75" customHeight="1"/>
    <row r="5648" ht="15.75" customHeight="1"/>
    <row r="5649" ht="15.75" customHeight="1"/>
    <row r="5650" ht="15.75" customHeight="1"/>
    <row r="5651" ht="15.75" customHeight="1"/>
    <row r="5652" ht="15.75" customHeight="1"/>
    <row r="5653" ht="15.75" customHeight="1"/>
    <row r="5654" ht="15.75" customHeight="1"/>
    <row r="5655" ht="15.75" customHeight="1"/>
    <row r="5656" ht="15.75" customHeight="1"/>
    <row r="5657" ht="15.75" customHeight="1"/>
    <row r="5658" ht="15.75" customHeight="1"/>
    <row r="5659" ht="15.75" customHeight="1"/>
    <row r="5660" ht="15.75" customHeight="1"/>
    <row r="5661" ht="15.75" customHeight="1"/>
    <row r="5662" ht="15.75" customHeight="1"/>
    <row r="5663" ht="15.75" customHeight="1"/>
    <row r="5664" ht="15.75" customHeight="1"/>
    <row r="5665" ht="15.75" customHeight="1"/>
    <row r="5666" ht="15.75" customHeight="1"/>
    <row r="5667" ht="15.75" customHeight="1"/>
    <row r="5668" ht="15.75" customHeight="1"/>
    <row r="5669" ht="15.75" customHeight="1"/>
    <row r="5670" ht="15.75" customHeight="1"/>
    <row r="5671" ht="15.75" customHeight="1"/>
    <row r="5672" ht="15.75" customHeight="1"/>
    <row r="5673" ht="15.75" customHeight="1"/>
    <row r="5674" ht="15.75" customHeight="1"/>
    <row r="5675" ht="15.75" customHeight="1"/>
    <row r="5676" ht="15.75" customHeight="1"/>
    <row r="5677" ht="15.75" customHeight="1"/>
    <row r="5678" ht="15.75" customHeight="1"/>
    <row r="5679" ht="15.75" customHeight="1"/>
    <row r="5680" ht="15.75" customHeight="1"/>
    <row r="5681" ht="15.75" customHeight="1"/>
    <row r="5682" ht="15.75" customHeight="1"/>
    <row r="5683" ht="15.75" customHeight="1"/>
    <row r="5684" ht="15.75" customHeight="1"/>
    <row r="5685" ht="15.75" customHeight="1"/>
    <row r="5686" ht="15.75" customHeight="1"/>
    <row r="5687" ht="15.75" customHeight="1"/>
    <row r="5688" ht="15.75" customHeight="1"/>
    <row r="5689" ht="15.75" customHeight="1"/>
    <row r="5690" ht="15.75" customHeight="1"/>
    <row r="5691" ht="15.75" customHeight="1"/>
    <row r="5692" ht="15.75" customHeight="1"/>
    <row r="5693" ht="15.75" customHeight="1"/>
    <row r="5694" ht="15.75" customHeight="1"/>
    <row r="5695" ht="15.75" customHeight="1"/>
    <row r="5696" ht="15.75" customHeight="1"/>
    <row r="5697" ht="15.75" customHeight="1"/>
    <row r="5698" ht="15.75" customHeight="1"/>
    <row r="5699" ht="15.75" customHeight="1"/>
    <row r="5700" ht="15.75" customHeight="1"/>
    <row r="5701" ht="15.75" customHeight="1"/>
    <row r="5702" ht="15.75" customHeight="1"/>
    <row r="5703" ht="15.75" customHeight="1"/>
    <row r="5704" ht="15.75" customHeight="1"/>
    <row r="5705" ht="15.75" customHeight="1"/>
    <row r="5706" ht="15.75" customHeight="1"/>
    <row r="5707" ht="15.75" customHeight="1"/>
    <row r="5708" ht="15.75" customHeight="1"/>
    <row r="5709" ht="15.75" customHeight="1"/>
    <row r="5710" ht="15.75" customHeight="1"/>
    <row r="5711" ht="15.75" customHeight="1"/>
    <row r="5712" ht="15.75" customHeight="1"/>
    <row r="5713" ht="15.75" customHeight="1"/>
    <row r="5714" ht="15.75" customHeight="1"/>
    <row r="5715" ht="15.75" customHeight="1"/>
    <row r="5716" ht="15.75" customHeight="1"/>
    <row r="5717" ht="15.75" customHeight="1"/>
    <row r="5718" ht="15.75" customHeight="1"/>
    <row r="5719" ht="15.75" customHeight="1"/>
    <row r="5720" ht="15.75" customHeight="1"/>
    <row r="5721" ht="15.75" customHeight="1"/>
    <row r="5722" ht="15.75" customHeight="1"/>
    <row r="5723" ht="15.75" customHeight="1"/>
    <row r="5724" ht="15.75" customHeight="1"/>
    <row r="5725" ht="15.75" customHeight="1"/>
    <row r="5726" ht="15.75" customHeight="1"/>
    <row r="5727" ht="15.75" customHeight="1"/>
    <row r="5728" ht="15.75" customHeight="1"/>
    <row r="5729" ht="15.75" customHeight="1"/>
    <row r="5730" ht="15.75" customHeight="1"/>
    <row r="5731" ht="15.75" customHeight="1"/>
    <row r="5732" ht="15.75" customHeight="1"/>
    <row r="5733" ht="15.75" customHeight="1"/>
    <row r="5734" ht="15.75" customHeight="1"/>
    <row r="5735" ht="15.75" customHeight="1"/>
    <row r="5736" ht="15.75" customHeight="1"/>
    <row r="5737" ht="15.75" customHeight="1"/>
    <row r="5738" ht="15.75" customHeight="1"/>
    <row r="5739" ht="15.75" customHeight="1"/>
    <row r="5740" ht="15.75" customHeight="1"/>
    <row r="5741" ht="15.75" customHeight="1"/>
    <row r="5742" ht="15.75" customHeight="1"/>
    <row r="5743" ht="15.75" customHeight="1"/>
    <row r="5744" ht="15.75" customHeight="1"/>
    <row r="5745" ht="15.75" customHeight="1"/>
    <row r="5746" ht="15.75" customHeight="1"/>
    <row r="5747" ht="15.75" customHeight="1"/>
    <row r="5748" ht="15.75" customHeight="1"/>
    <row r="5749" ht="15.75" customHeight="1"/>
    <row r="5750" ht="15.75" customHeight="1"/>
    <row r="5751" ht="15.75" customHeight="1"/>
    <row r="5752" ht="15.75" customHeight="1"/>
    <row r="5753" ht="15.75" customHeight="1"/>
    <row r="5754" ht="15.75" customHeight="1"/>
    <row r="5755" ht="15.75" customHeight="1"/>
    <row r="5756" ht="15.75" customHeight="1"/>
    <row r="5757" ht="15.75" customHeight="1"/>
    <row r="5758" ht="15.75" customHeight="1"/>
    <row r="5759" ht="15.75" customHeight="1"/>
    <row r="5760" ht="15.75" customHeight="1"/>
    <row r="5761" ht="15.75" customHeight="1"/>
    <row r="5762" ht="15.75" customHeight="1"/>
    <row r="5763" ht="15.75" customHeight="1"/>
    <row r="5764" ht="15.75" customHeight="1"/>
    <row r="5765" ht="15.75" customHeight="1"/>
    <row r="5766" ht="15.75" customHeight="1"/>
    <row r="5767" ht="15.75" customHeight="1"/>
    <row r="5768" ht="15.75" customHeight="1"/>
    <row r="5769" ht="15.75" customHeight="1"/>
    <row r="5770" ht="15.75" customHeight="1"/>
    <row r="5771" ht="15.75" customHeight="1"/>
    <row r="5772" ht="15.75" customHeight="1"/>
    <row r="5773" ht="15.75" customHeight="1"/>
    <row r="5774" ht="15.75" customHeight="1"/>
    <row r="5775" ht="15.75" customHeight="1"/>
    <row r="5776" ht="15.75" customHeight="1"/>
    <row r="5777" ht="15.75" customHeight="1"/>
    <row r="5778" ht="15.75" customHeight="1"/>
    <row r="5779" ht="15.75" customHeight="1"/>
    <row r="5780" ht="15.75" customHeight="1"/>
    <row r="5781" ht="15.75" customHeight="1"/>
    <row r="5782" ht="15.75" customHeight="1"/>
    <row r="5783" ht="15.75" customHeight="1"/>
    <row r="5784" ht="15.75" customHeight="1"/>
    <row r="5785" ht="15.75" customHeight="1"/>
    <row r="5786" ht="15.75" customHeight="1"/>
    <row r="5787" ht="15.75" customHeight="1"/>
    <row r="5788" ht="15.75" customHeight="1"/>
    <row r="5789" ht="15.75" customHeight="1"/>
    <row r="5790" ht="15.75" customHeight="1"/>
    <row r="5791" ht="15.75" customHeight="1"/>
    <row r="5792" ht="15.75" customHeight="1"/>
    <row r="5793" ht="15.75" customHeight="1"/>
    <row r="5794" ht="15.75" customHeight="1"/>
    <row r="5795" ht="15.75" customHeight="1"/>
    <row r="5796" ht="15.75" customHeight="1"/>
    <row r="5797" ht="15.75" customHeight="1"/>
    <row r="5798" ht="15.75" customHeight="1"/>
    <row r="5799" ht="15.75" customHeight="1"/>
    <row r="5800" ht="15.75" customHeight="1"/>
    <row r="5801" ht="15.75" customHeight="1"/>
    <row r="5802" ht="15.75" customHeight="1"/>
    <row r="5803" ht="15.75" customHeight="1"/>
    <row r="5804" ht="15.75" customHeight="1"/>
    <row r="5805" ht="15.75" customHeight="1"/>
    <row r="5806" ht="15.75" customHeight="1"/>
    <row r="5807" ht="15.75" customHeight="1"/>
    <row r="5808" ht="15.75" customHeight="1"/>
    <row r="5809" ht="15.75" customHeight="1"/>
    <row r="5810" ht="15.75" customHeight="1"/>
    <row r="5811" ht="15.75" customHeight="1"/>
    <row r="5812" ht="15.75" customHeight="1"/>
    <row r="5813" ht="15.75" customHeight="1"/>
    <row r="5814" ht="15.75" customHeight="1"/>
    <row r="5815" ht="15.75" customHeight="1"/>
    <row r="5816" ht="15.75" customHeight="1"/>
    <row r="5817" ht="15.75" customHeight="1"/>
    <row r="5818" ht="15.75" customHeight="1"/>
    <row r="5819" ht="15.75" customHeight="1"/>
    <row r="5820" ht="15.75" customHeight="1"/>
    <row r="5821" ht="15.75" customHeight="1"/>
    <row r="5822" ht="15.75" customHeight="1"/>
    <row r="5823" ht="15.75" customHeight="1"/>
    <row r="5824" ht="15.75" customHeight="1"/>
    <row r="5825" ht="15.75" customHeight="1"/>
    <row r="5826" ht="15.75" customHeight="1"/>
    <row r="5827" ht="15.75" customHeight="1"/>
    <row r="5828" ht="15.75" customHeight="1"/>
    <row r="5829" ht="15.75" customHeight="1"/>
    <row r="5830" ht="15.75" customHeight="1"/>
    <row r="5831" ht="15.75" customHeight="1"/>
    <row r="5832" ht="15.75" customHeight="1"/>
    <row r="5833" ht="15.75" customHeight="1"/>
    <row r="5834" ht="15.75" customHeight="1"/>
    <row r="5835" ht="15.75" customHeight="1"/>
    <row r="5836" ht="15.75" customHeight="1"/>
    <row r="5837" ht="15.75" customHeight="1"/>
    <row r="5838" ht="15.75" customHeight="1"/>
    <row r="5839" ht="15.75" customHeight="1"/>
    <row r="5840" ht="15.75" customHeight="1"/>
    <row r="5841" ht="15.75" customHeight="1"/>
    <row r="5842" ht="15.75" customHeight="1"/>
    <row r="5843" ht="15.75" customHeight="1"/>
    <row r="5844" ht="15.75" customHeight="1"/>
    <row r="5845" ht="15.75" customHeight="1"/>
    <row r="5846" ht="15.75" customHeight="1"/>
    <row r="5847" ht="15.75" customHeight="1"/>
    <row r="5848" ht="15.75" customHeight="1"/>
    <row r="5849" ht="15.75" customHeight="1"/>
    <row r="5850" ht="15.75" customHeight="1"/>
    <row r="5851" ht="15.75" customHeight="1"/>
    <row r="5852" ht="15.75" customHeight="1"/>
    <row r="5853" ht="15.75" customHeight="1"/>
    <row r="5854" ht="15.75" customHeight="1"/>
    <row r="5855" ht="15.75" customHeight="1"/>
    <row r="5856" ht="15.75" customHeight="1"/>
    <row r="5857" ht="15.75" customHeight="1"/>
    <row r="5858" ht="15.75" customHeight="1"/>
    <row r="5859" ht="15.75" customHeight="1"/>
    <row r="5860" ht="15.75" customHeight="1"/>
    <row r="5861" ht="15.75" customHeight="1"/>
    <row r="5862" ht="15.75" customHeight="1"/>
    <row r="5863" ht="15.75" customHeight="1"/>
    <row r="5864" ht="15.75" customHeight="1"/>
    <row r="5865" ht="15.75" customHeight="1"/>
    <row r="5866" ht="15.75" customHeight="1"/>
    <row r="5867" ht="15.75" customHeight="1"/>
    <row r="5868" ht="15.75" customHeight="1"/>
    <row r="5869" ht="15.75" customHeight="1"/>
    <row r="5870" ht="15.75" customHeight="1"/>
    <row r="5871" ht="15.75" customHeight="1"/>
    <row r="5872" ht="15.75" customHeight="1"/>
    <row r="5873" ht="15.75" customHeight="1"/>
    <row r="5874" ht="15.75" customHeight="1"/>
    <row r="5875" ht="15.75" customHeight="1"/>
    <row r="5876" ht="15.75" customHeight="1"/>
    <row r="5877" ht="15.75" customHeight="1"/>
    <row r="5878" ht="15.75" customHeight="1"/>
    <row r="5879" ht="15.75" customHeight="1"/>
    <row r="5880" ht="15.75" customHeight="1"/>
    <row r="5881" ht="15.75" customHeight="1"/>
    <row r="5882" ht="15.75" customHeight="1"/>
    <row r="5883" ht="15.75" customHeight="1"/>
    <row r="5884" ht="15.75" customHeight="1"/>
    <row r="5885" ht="15.75" customHeight="1"/>
    <row r="5886" ht="15.75" customHeight="1"/>
    <row r="5887" ht="15.75" customHeight="1"/>
    <row r="5888" ht="15.75" customHeight="1"/>
    <row r="5889" ht="15.75" customHeight="1"/>
    <row r="5890" ht="15.75" customHeight="1"/>
    <row r="5891" ht="15.75" customHeight="1"/>
    <row r="5892" ht="15.75" customHeight="1"/>
    <row r="5893" ht="15.75" customHeight="1"/>
    <row r="5894" ht="15.75" customHeight="1"/>
    <row r="5895" ht="15.75" customHeight="1"/>
    <row r="5896" ht="15.75" customHeight="1"/>
    <row r="5897" ht="15.75" customHeight="1"/>
    <row r="5898" ht="15.75" customHeight="1"/>
    <row r="5899" ht="15.75" customHeight="1"/>
    <row r="5900" ht="15.75" customHeight="1"/>
    <row r="5901" ht="15.75" customHeight="1"/>
    <row r="5902" ht="15.75" customHeight="1"/>
    <row r="5903" ht="15.75" customHeight="1"/>
    <row r="5904" ht="15.75" customHeight="1"/>
    <row r="5905" ht="15.75" customHeight="1"/>
    <row r="5906" ht="15.75" customHeight="1"/>
    <row r="5907" ht="15.75" customHeight="1"/>
    <row r="5908" ht="15.75" customHeight="1"/>
    <row r="5909" ht="15.75" customHeight="1"/>
    <row r="5910" ht="15.75" customHeight="1"/>
    <row r="5911" ht="15.75" customHeight="1"/>
    <row r="5912" ht="15.75" customHeight="1"/>
    <row r="5913" ht="15.75" customHeight="1"/>
    <row r="5914" ht="15.75" customHeight="1"/>
    <row r="5915" ht="15.75" customHeight="1"/>
    <row r="5916" ht="15.75" customHeight="1"/>
    <row r="5917" ht="15.75" customHeight="1"/>
    <row r="5918" ht="15.75" customHeight="1"/>
    <row r="5919" ht="15.75" customHeight="1"/>
    <row r="5920" ht="15.75" customHeight="1"/>
    <row r="5921" ht="15.75" customHeight="1"/>
    <row r="5922" ht="15.75" customHeight="1"/>
    <row r="5923" ht="15.75" customHeight="1"/>
    <row r="5924" ht="15.75" customHeight="1"/>
    <row r="5925" ht="15.75" customHeight="1"/>
    <row r="5926" ht="15.75" customHeight="1"/>
    <row r="5927" ht="15.75" customHeight="1"/>
    <row r="5928" ht="15.75" customHeight="1"/>
    <row r="5929" ht="15.75" customHeight="1"/>
    <row r="5930" ht="15.75" customHeight="1"/>
    <row r="5931" ht="15.75" customHeight="1"/>
    <row r="5932" ht="15.75" customHeight="1"/>
    <row r="5933" ht="15.75" customHeight="1"/>
    <row r="5934" ht="15.75" customHeight="1"/>
    <row r="5935" ht="15.75" customHeight="1"/>
    <row r="5936" ht="15.75" customHeight="1"/>
    <row r="5937" ht="15.75" customHeight="1"/>
    <row r="5938" ht="15.75" customHeight="1"/>
    <row r="5939" ht="15.75" customHeight="1"/>
    <row r="5940" ht="15.75" customHeight="1"/>
    <row r="5941" ht="15.75" customHeight="1"/>
    <row r="5942" ht="15.75" customHeight="1"/>
    <row r="5943" ht="15.75" customHeight="1"/>
    <row r="5944" ht="15.75" customHeight="1"/>
    <row r="5945" ht="15.75" customHeight="1"/>
    <row r="5946" ht="15.75" customHeight="1"/>
    <row r="5947" ht="15.75" customHeight="1"/>
    <row r="5948" ht="15.75" customHeight="1"/>
    <row r="5949" ht="15.75" customHeight="1"/>
    <row r="5950" ht="15.75" customHeight="1"/>
    <row r="5951" ht="15.75" customHeight="1"/>
    <row r="5952" ht="15.75" customHeight="1"/>
    <row r="5953" ht="15.75" customHeight="1"/>
    <row r="5954" ht="15.75" customHeight="1"/>
    <row r="5955" ht="15.75" customHeight="1"/>
    <row r="5956" ht="15.75" customHeight="1"/>
    <row r="5957" ht="15.75" customHeight="1"/>
    <row r="5958" ht="15.75" customHeight="1"/>
    <row r="5959" ht="15.75" customHeight="1"/>
    <row r="5960" ht="15.75" customHeight="1"/>
    <row r="5961" ht="15.75" customHeight="1"/>
    <row r="5962" ht="15.75" customHeight="1"/>
    <row r="5963" ht="15.75" customHeight="1"/>
    <row r="5964" ht="15.75" customHeight="1"/>
    <row r="5965" ht="15.75" customHeight="1"/>
    <row r="5966" ht="15.75" customHeight="1"/>
    <row r="5967" ht="15.75" customHeight="1"/>
    <row r="5968" ht="15.75" customHeight="1"/>
    <row r="5969" ht="15.75" customHeight="1"/>
    <row r="5970" ht="15.75" customHeight="1"/>
    <row r="5971" ht="15.75" customHeight="1"/>
    <row r="5972" ht="15.75" customHeight="1"/>
    <row r="5973" ht="15.75" customHeight="1"/>
    <row r="5974" ht="15.75" customHeight="1"/>
    <row r="5975" ht="15.75" customHeight="1"/>
    <row r="5976" ht="15.75" customHeight="1"/>
    <row r="5977" ht="15.75" customHeight="1"/>
    <row r="5978" ht="15.75" customHeight="1"/>
    <row r="5979" ht="15.75" customHeight="1"/>
    <row r="5980" ht="15.75" customHeight="1"/>
    <row r="5981" ht="15.75" customHeight="1"/>
    <row r="5982" ht="15.75" customHeight="1"/>
    <row r="5983" ht="15.75" customHeight="1"/>
    <row r="5984" ht="15.75" customHeight="1"/>
    <row r="5985" ht="15.75" customHeight="1"/>
    <row r="5986" ht="15.75" customHeight="1"/>
    <row r="5987" ht="15.75" customHeight="1"/>
    <row r="5988" ht="15.75" customHeight="1"/>
    <row r="5989" ht="15.75" customHeight="1"/>
    <row r="5990" ht="15.75" customHeight="1"/>
    <row r="5991" ht="15.75" customHeight="1"/>
    <row r="5992" ht="15.75" customHeight="1"/>
    <row r="5993" ht="15.75" customHeight="1"/>
    <row r="5994" ht="15.75" customHeight="1"/>
    <row r="5995" ht="15.75" customHeight="1"/>
    <row r="5996" ht="15.75" customHeight="1"/>
    <row r="5997" ht="15.75" customHeight="1"/>
    <row r="5998" ht="15.75" customHeight="1"/>
    <row r="5999" ht="15.75" customHeight="1"/>
    <row r="6000" ht="15.75" customHeight="1"/>
    <row r="6001" ht="15.75" customHeight="1"/>
    <row r="6002" ht="15.75" customHeight="1"/>
    <row r="6003" ht="15.75" customHeight="1"/>
    <row r="6004" ht="15.75" customHeight="1"/>
    <row r="6005" ht="15.75" customHeight="1"/>
    <row r="6006" ht="15.75" customHeight="1"/>
    <row r="6007" ht="15.75" customHeight="1"/>
    <row r="6008" ht="15.75" customHeight="1"/>
    <row r="6009" ht="15.75" customHeight="1"/>
    <row r="6010" ht="15.75" customHeight="1"/>
    <row r="6011" ht="15.75" customHeight="1"/>
    <row r="6012" ht="15.75" customHeight="1"/>
    <row r="6013" ht="15.75" customHeight="1"/>
    <row r="6014" ht="15.75" customHeight="1"/>
    <row r="6015" ht="15.75" customHeight="1"/>
    <row r="6016" ht="15.75" customHeight="1"/>
    <row r="6017" ht="15.75" customHeight="1"/>
    <row r="6018" ht="15.75" customHeight="1"/>
    <row r="6019" ht="15.75" customHeight="1"/>
    <row r="6020" ht="15.75" customHeight="1"/>
    <row r="6021" ht="15.75" customHeight="1"/>
    <row r="6022" ht="15.75" customHeight="1"/>
    <row r="6023" ht="15.75" customHeight="1"/>
    <row r="6024" ht="15.75" customHeight="1"/>
    <row r="6025" ht="15.75" customHeight="1"/>
    <row r="6026" ht="15.75" customHeight="1"/>
    <row r="6027" ht="15.75" customHeight="1"/>
    <row r="6028" ht="15.75" customHeight="1"/>
    <row r="6029" ht="15.75" customHeight="1"/>
    <row r="6030" ht="15.75" customHeight="1"/>
    <row r="6031" ht="15.75" customHeight="1"/>
    <row r="6032" ht="15.75" customHeight="1"/>
    <row r="6033" ht="15.75" customHeight="1"/>
    <row r="6034" ht="15.75" customHeight="1"/>
    <row r="6035" ht="15.75" customHeight="1"/>
    <row r="6036" ht="15.75" customHeight="1"/>
    <row r="6037" ht="15.75" customHeight="1"/>
    <row r="6038" ht="15.75" customHeight="1"/>
    <row r="6039" ht="15.75" customHeight="1"/>
    <row r="6040" ht="15.75" customHeight="1"/>
    <row r="6041" ht="15.75" customHeight="1"/>
    <row r="6042" ht="15.75" customHeight="1"/>
    <row r="6043" ht="15.75" customHeight="1"/>
    <row r="6044" ht="15.75" customHeight="1"/>
    <row r="6045" ht="15.75" customHeight="1"/>
    <row r="6046" ht="15.75" customHeight="1"/>
    <row r="6047" ht="15.75" customHeight="1"/>
    <row r="6048" ht="15.75" customHeight="1"/>
    <row r="6049" ht="15.75" customHeight="1"/>
    <row r="6050" ht="15.75" customHeight="1"/>
    <row r="6051" ht="15.75" customHeight="1"/>
    <row r="6052" ht="15.75" customHeight="1"/>
    <row r="6053" ht="15.75" customHeight="1"/>
    <row r="6054" ht="15.75" customHeight="1"/>
    <row r="6055" ht="15.75" customHeight="1"/>
    <row r="6056" ht="15.75" customHeight="1"/>
    <row r="6057" ht="15.75" customHeight="1"/>
    <row r="6058" ht="15.75" customHeight="1"/>
    <row r="6059" ht="15.75" customHeight="1"/>
    <row r="6060" ht="15.75" customHeight="1"/>
    <row r="6061" ht="15.75" customHeight="1"/>
    <row r="6062" ht="15.75" customHeight="1"/>
    <row r="6063" ht="15.75" customHeight="1"/>
    <row r="6064" ht="15.75" customHeight="1"/>
    <row r="6065" ht="15.75" customHeight="1"/>
    <row r="6066" ht="15.75" customHeight="1"/>
    <row r="6067" ht="15.75" customHeight="1"/>
    <row r="6068" ht="15.75" customHeight="1"/>
    <row r="6069" ht="15.75" customHeight="1"/>
    <row r="6070" ht="15.75" customHeight="1"/>
    <row r="6071" ht="15.75" customHeight="1"/>
    <row r="6072" ht="15.75" customHeight="1"/>
    <row r="6073" ht="15.75" customHeight="1"/>
    <row r="6074" ht="15.75" customHeight="1"/>
    <row r="6075" ht="15.75" customHeight="1"/>
    <row r="6076" ht="15.75" customHeight="1"/>
    <row r="6077" ht="15.75" customHeight="1"/>
    <row r="6078" ht="15.75" customHeight="1"/>
    <row r="6079" ht="15.75" customHeight="1"/>
    <row r="6080" ht="15.75" customHeight="1"/>
    <row r="6081" ht="15.75" customHeight="1"/>
    <row r="6082" ht="15.75" customHeight="1"/>
    <row r="6083" ht="15.75" customHeight="1"/>
    <row r="6084" ht="15.75" customHeight="1"/>
    <row r="6085" ht="15.75" customHeight="1"/>
    <row r="6086" ht="15.75" customHeight="1"/>
    <row r="6087" ht="15.75" customHeight="1"/>
    <row r="6088" ht="15.75" customHeight="1"/>
    <row r="6089" ht="15.75" customHeight="1"/>
    <row r="6090" ht="15.75" customHeight="1"/>
    <row r="6091" ht="15.75" customHeight="1"/>
    <row r="6092" ht="15.75" customHeight="1"/>
    <row r="6093" ht="15.75" customHeight="1"/>
    <row r="6094" ht="15.75" customHeight="1"/>
    <row r="6095" ht="15.75" customHeight="1"/>
    <row r="6096" ht="15.75" customHeight="1"/>
    <row r="6097" ht="15.75" customHeight="1"/>
    <row r="6098" ht="15.75" customHeight="1"/>
    <row r="6099" ht="15.75" customHeight="1"/>
    <row r="6100" ht="15.75" customHeight="1"/>
    <row r="6101" ht="15.75" customHeight="1"/>
    <row r="6102" ht="15.75" customHeight="1"/>
    <row r="6103" ht="15.75" customHeight="1"/>
    <row r="6104" ht="15.75" customHeight="1"/>
    <row r="6105" ht="15.75" customHeight="1"/>
    <row r="6106" ht="15.75" customHeight="1"/>
    <row r="6107" ht="15.75" customHeight="1"/>
    <row r="6108" ht="15.75" customHeight="1"/>
    <row r="6109" ht="15.75" customHeight="1"/>
    <row r="6110" ht="15.75" customHeight="1"/>
    <row r="6111" ht="15.75" customHeight="1"/>
    <row r="6112" ht="15.75" customHeight="1"/>
    <row r="6113" ht="15.75" customHeight="1"/>
    <row r="6114" ht="15.75" customHeight="1"/>
    <row r="6115" ht="15.75" customHeight="1"/>
    <row r="6116" ht="15.75" customHeight="1"/>
    <row r="6117" ht="15.75" customHeight="1"/>
    <row r="6118" ht="15.75" customHeight="1"/>
    <row r="6119" ht="15.75" customHeight="1"/>
    <row r="6120" ht="15.75" customHeight="1"/>
    <row r="6121" ht="15.75" customHeight="1"/>
    <row r="6122" ht="15.75" customHeight="1"/>
    <row r="6123" ht="15.75" customHeight="1"/>
    <row r="6124" ht="15.75" customHeight="1"/>
    <row r="6125" ht="15.75" customHeight="1"/>
    <row r="6126" ht="15.75" customHeight="1"/>
    <row r="6127" ht="15.75" customHeight="1"/>
    <row r="6128" ht="15.75" customHeight="1"/>
    <row r="6129" ht="15.75" customHeight="1"/>
    <row r="6130" ht="15.75" customHeight="1"/>
    <row r="6131" ht="15.75" customHeight="1"/>
    <row r="6132" ht="15.75" customHeight="1"/>
    <row r="6133" ht="15.75" customHeight="1"/>
    <row r="6134" ht="15.75" customHeight="1"/>
    <row r="6135" ht="15.75" customHeight="1"/>
    <row r="6136" ht="15.75" customHeight="1"/>
    <row r="6137" ht="15.75" customHeight="1"/>
    <row r="6138" ht="15.75" customHeight="1"/>
    <row r="6139" ht="15.75" customHeight="1"/>
    <row r="6140" ht="15.75" customHeight="1"/>
    <row r="6141" ht="15.75" customHeight="1"/>
    <row r="6142" ht="15.75" customHeight="1"/>
    <row r="6143" ht="15.75" customHeight="1"/>
    <row r="6144" ht="15.75" customHeight="1"/>
    <row r="6145" ht="15.75" customHeight="1"/>
    <row r="6146" ht="15.75" customHeight="1"/>
    <row r="6147" ht="15.75" customHeight="1"/>
    <row r="6148" ht="15.75" customHeight="1"/>
    <row r="6149" ht="15.75" customHeight="1"/>
    <row r="6150" ht="15.75" customHeight="1"/>
    <row r="6151" ht="15.75" customHeight="1"/>
    <row r="6152" ht="15.75" customHeight="1"/>
    <row r="6153" ht="15.75" customHeight="1"/>
    <row r="6154" ht="15.75" customHeight="1"/>
    <row r="6155" ht="15.75" customHeight="1"/>
    <row r="6156" ht="15.75" customHeight="1"/>
    <row r="6157" ht="15.75" customHeight="1"/>
    <row r="6158" ht="15.75" customHeight="1"/>
    <row r="6159" ht="15.75" customHeight="1"/>
    <row r="6160" ht="15.75" customHeight="1"/>
    <row r="6161" ht="15.75" customHeight="1"/>
    <row r="6162" ht="15.75" customHeight="1"/>
    <row r="6163" ht="15.75" customHeight="1"/>
    <row r="6164" ht="15.75" customHeight="1"/>
    <row r="6165" ht="15.75" customHeight="1"/>
    <row r="6166" ht="15.75" customHeight="1"/>
    <row r="6167" ht="15.75" customHeight="1"/>
    <row r="6168" ht="15.75" customHeight="1"/>
    <row r="6169" ht="15.75" customHeight="1"/>
    <row r="6170" ht="15.75" customHeight="1"/>
    <row r="6171" ht="15.75" customHeight="1"/>
    <row r="6172" ht="15.75" customHeight="1"/>
    <row r="6173" ht="15.75" customHeight="1"/>
    <row r="6174" ht="15.75" customHeight="1"/>
    <row r="6175" ht="15.75" customHeight="1"/>
    <row r="6176" ht="15.75" customHeight="1"/>
    <row r="6177" ht="15.75" customHeight="1"/>
    <row r="6178" ht="15.75" customHeight="1"/>
    <row r="6179" ht="15.75" customHeight="1"/>
    <row r="6180" ht="15.75" customHeight="1"/>
    <row r="6181" ht="15.75" customHeight="1"/>
    <row r="6182" ht="15.75" customHeight="1"/>
    <row r="6183" ht="15.75" customHeight="1"/>
    <row r="6184" ht="15.75" customHeight="1"/>
    <row r="6185" ht="15.75" customHeight="1"/>
    <row r="6186" ht="15.75" customHeight="1"/>
    <row r="6187" ht="15.75" customHeight="1"/>
    <row r="6188" ht="15.75" customHeight="1"/>
    <row r="6189" ht="15.75" customHeight="1"/>
    <row r="6190" ht="15.75" customHeight="1"/>
    <row r="6191" ht="15.75" customHeight="1"/>
    <row r="6192" ht="15.75" customHeight="1"/>
    <row r="6193" ht="15.75" customHeight="1"/>
    <row r="6194" ht="15.75" customHeight="1"/>
    <row r="6195" ht="15.75" customHeight="1"/>
    <row r="6196" ht="15.75" customHeight="1"/>
    <row r="6197" ht="15.75" customHeight="1"/>
    <row r="6198" ht="15.75" customHeight="1"/>
    <row r="6199" ht="15.75" customHeight="1"/>
    <row r="6200" ht="15.75" customHeight="1"/>
    <row r="6201" ht="15.75" customHeight="1"/>
    <row r="6202" ht="15.75" customHeight="1"/>
    <row r="6203" ht="15.75" customHeight="1"/>
    <row r="6204" ht="15.75" customHeight="1"/>
    <row r="6205" ht="15.75" customHeight="1"/>
    <row r="6206" ht="15.75" customHeight="1"/>
    <row r="6207" ht="15.75" customHeight="1"/>
    <row r="6208" ht="15.75" customHeight="1"/>
    <row r="6209" ht="15.75" customHeight="1"/>
    <row r="6210" ht="15.75" customHeight="1"/>
    <row r="6211" ht="15.75" customHeight="1"/>
    <row r="6212" ht="15.75" customHeight="1"/>
    <row r="6213" ht="15.75" customHeight="1"/>
    <row r="6214" ht="15.75" customHeight="1"/>
    <row r="6215" ht="15.75" customHeight="1"/>
    <row r="6216" ht="15.75" customHeight="1"/>
    <row r="6217" ht="15.75" customHeight="1"/>
    <row r="6218" ht="15.75" customHeight="1"/>
    <row r="6219" ht="15.75" customHeight="1"/>
    <row r="6220" ht="15.75" customHeight="1"/>
    <row r="6221" ht="15.75" customHeight="1"/>
    <row r="6222" ht="15.75" customHeight="1"/>
    <row r="6223" ht="15.75" customHeight="1"/>
    <row r="6224" ht="15.75" customHeight="1"/>
    <row r="6225" ht="15.75" customHeight="1"/>
    <row r="6226" ht="15.75" customHeight="1"/>
    <row r="6227" ht="15.75" customHeight="1"/>
    <row r="6228" ht="15.75" customHeight="1"/>
    <row r="6229" ht="15.75" customHeight="1"/>
    <row r="6230" ht="15.75" customHeight="1"/>
    <row r="6231" ht="15.75" customHeight="1"/>
    <row r="6232" ht="15.75" customHeight="1"/>
    <row r="6233" ht="15.75" customHeight="1"/>
    <row r="6234" ht="15.75" customHeight="1"/>
    <row r="6235" ht="15.75" customHeight="1"/>
    <row r="6236" ht="15.75" customHeight="1"/>
    <row r="6237" ht="15.75" customHeight="1"/>
    <row r="6238" ht="15.75" customHeight="1"/>
    <row r="6239" ht="15.75" customHeight="1"/>
    <row r="6240" ht="15.75" customHeight="1"/>
    <row r="6241" ht="15.75" customHeight="1"/>
    <row r="6242" ht="15.75" customHeight="1"/>
    <row r="6243" ht="15.75" customHeight="1"/>
    <row r="6244" ht="15.75" customHeight="1"/>
    <row r="6245" ht="15.75" customHeight="1"/>
    <row r="6246" ht="15.75" customHeight="1"/>
    <row r="6247" ht="15.75" customHeight="1"/>
    <row r="6248" ht="15.75" customHeight="1"/>
    <row r="6249" ht="15.75" customHeight="1"/>
    <row r="6250" ht="15.75" customHeight="1"/>
    <row r="6251" ht="15.75" customHeight="1"/>
    <row r="6252" ht="15.75" customHeight="1"/>
    <row r="6253" ht="15.75" customHeight="1"/>
    <row r="6254" ht="15.75" customHeight="1"/>
    <row r="6255" ht="15.75" customHeight="1"/>
    <row r="6256" ht="15.75" customHeight="1"/>
    <row r="6257" ht="15.75" customHeight="1"/>
    <row r="6258" ht="15.75" customHeight="1"/>
    <row r="6259" ht="15.75" customHeight="1"/>
    <row r="6260" ht="15.75" customHeight="1"/>
    <row r="6261" ht="15.75" customHeight="1"/>
    <row r="6262" ht="15.75" customHeight="1"/>
    <row r="6263" ht="15.75" customHeight="1"/>
    <row r="6264" ht="15.75" customHeight="1"/>
    <row r="6265" ht="15.75" customHeight="1"/>
    <row r="6266" ht="15.75" customHeight="1"/>
    <row r="6267" ht="15.75" customHeight="1"/>
    <row r="6268" ht="15.75" customHeight="1"/>
    <row r="6269" ht="15.75" customHeight="1"/>
    <row r="6270" ht="15.75" customHeight="1"/>
    <row r="6271" ht="15.75" customHeight="1"/>
    <row r="6272" ht="15.75" customHeight="1"/>
    <row r="6273" ht="15.75" customHeight="1"/>
    <row r="6274" ht="15.75" customHeight="1"/>
    <row r="6275" ht="15.75" customHeight="1"/>
    <row r="6276" ht="15.75" customHeight="1"/>
    <row r="6277" ht="15.75" customHeight="1"/>
    <row r="6278" ht="15.75" customHeight="1"/>
    <row r="6279" ht="15.75" customHeight="1"/>
    <row r="6280" ht="15.75" customHeight="1"/>
    <row r="6281" ht="15.75" customHeight="1"/>
    <row r="6282" ht="15.75" customHeight="1"/>
    <row r="6283" ht="15.75" customHeight="1"/>
    <row r="6284" ht="15.75" customHeight="1"/>
    <row r="6285" ht="15.75" customHeight="1"/>
    <row r="6286" ht="15.75" customHeight="1"/>
    <row r="6287" ht="15.75" customHeight="1"/>
    <row r="6288" ht="15.75" customHeight="1"/>
    <row r="6289" ht="15.75" customHeight="1"/>
    <row r="6290" ht="15.75" customHeight="1"/>
    <row r="6291" ht="15.75" customHeight="1"/>
    <row r="6292" ht="15.75" customHeight="1"/>
    <row r="6293" ht="15.75" customHeight="1"/>
    <row r="6294" ht="15.75" customHeight="1"/>
    <row r="6295" ht="15.75" customHeight="1"/>
    <row r="6296" ht="15.75" customHeight="1"/>
    <row r="6297" ht="15.75" customHeight="1"/>
    <row r="6298" ht="15.75" customHeight="1"/>
    <row r="6299" ht="15.75" customHeight="1"/>
    <row r="6300" ht="15.75" customHeight="1"/>
    <row r="6301" ht="15.75" customHeight="1"/>
    <row r="6302" ht="15.75" customHeight="1"/>
    <row r="6303" ht="15.75" customHeight="1"/>
    <row r="6304" ht="15.75" customHeight="1"/>
    <row r="6305" ht="15.75" customHeight="1"/>
    <row r="6306" ht="15.75" customHeight="1"/>
    <row r="6307" ht="15.75" customHeight="1"/>
    <row r="6308" ht="15.75" customHeight="1"/>
    <row r="6309" ht="15.75" customHeight="1"/>
    <row r="6310" ht="15.75" customHeight="1"/>
    <row r="6311" ht="15.75" customHeight="1"/>
    <row r="6312" ht="15.75" customHeight="1"/>
    <row r="6313" ht="15.75" customHeight="1"/>
    <row r="6314" ht="15.75" customHeight="1"/>
    <row r="6315" ht="15.75" customHeight="1"/>
    <row r="6316" ht="15.75" customHeight="1"/>
    <row r="6317" ht="15.75" customHeight="1"/>
    <row r="6318" ht="15.75" customHeight="1"/>
    <row r="6319" ht="15.75" customHeight="1"/>
    <row r="6320" ht="15.75" customHeight="1"/>
    <row r="6321" ht="15.75" customHeight="1"/>
    <row r="6322" ht="15.75" customHeight="1"/>
    <row r="6323" ht="15.75" customHeight="1"/>
    <row r="6324" ht="15.75" customHeight="1"/>
    <row r="6325" ht="15.75" customHeight="1"/>
    <row r="6326" ht="15.75" customHeight="1"/>
    <row r="6327" ht="15.75" customHeight="1"/>
    <row r="6328" ht="15.75" customHeight="1"/>
    <row r="6329" ht="15.75" customHeight="1"/>
    <row r="6330" ht="15.75" customHeight="1"/>
    <row r="6331" ht="15.75" customHeight="1"/>
    <row r="6332" ht="15.75" customHeight="1"/>
    <row r="6333" ht="15.75" customHeight="1"/>
    <row r="6334" ht="15.75" customHeight="1"/>
    <row r="6335" ht="15.75" customHeight="1"/>
    <row r="6336" ht="15.75" customHeight="1"/>
    <row r="6337" ht="15.75" customHeight="1"/>
    <row r="6338" ht="15.75" customHeight="1"/>
    <row r="6339" ht="15.75" customHeight="1"/>
    <row r="6340" ht="15.75" customHeight="1"/>
    <row r="6341" ht="15.75" customHeight="1"/>
    <row r="6342" ht="15.75" customHeight="1"/>
    <row r="6343" ht="15.75" customHeight="1"/>
    <row r="6344" ht="15.75" customHeight="1"/>
    <row r="6345" ht="15.75" customHeight="1"/>
    <row r="6346" ht="15.75" customHeight="1"/>
    <row r="6347" ht="15.75" customHeight="1"/>
    <row r="6348" ht="15.75" customHeight="1"/>
    <row r="6349" ht="15.75" customHeight="1"/>
    <row r="6350" ht="15.75" customHeight="1"/>
    <row r="6351" ht="15.75" customHeight="1"/>
    <row r="6352" ht="15.75" customHeight="1"/>
    <row r="6353" ht="15.75" customHeight="1"/>
    <row r="6354" ht="15.75" customHeight="1"/>
    <row r="6355" ht="15.75" customHeight="1"/>
    <row r="6356" ht="15.75" customHeight="1"/>
    <row r="6357" ht="15.75" customHeight="1"/>
    <row r="6358" ht="15.75" customHeight="1"/>
    <row r="6359" ht="15.75" customHeight="1"/>
    <row r="6360" ht="15.75" customHeight="1"/>
    <row r="6361" ht="15.75" customHeight="1"/>
    <row r="6362" ht="15.75" customHeight="1"/>
    <row r="6363" ht="15.75" customHeight="1"/>
    <row r="6364" ht="15.75" customHeight="1"/>
    <row r="6365" ht="15.75" customHeight="1"/>
    <row r="6366" ht="15.75" customHeight="1"/>
    <row r="6367" ht="15.75" customHeight="1"/>
    <row r="6368" ht="15.75" customHeight="1"/>
    <row r="6369" ht="15.75" customHeight="1"/>
    <row r="6370" ht="15.75" customHeight="1"/>
    <row r="6371" ht="15.75" customHeight="1"/>
    <row r="6372" ht="15.75" customHeight="1"/>
    <row r="6373" ht="15.75" customHeight="1"/>
    <row r="6374" ht="15.75" customHeight="1"/>
    <row r="6375" ht="15.75" customHeight="1"/>
    <row r="6376" ht="15.75" customHeight="1"/>
    <row r="6377" ht="15.75" customHeight="1"/>
    <row r="6378" ht="15.75" customHeight="1"/>
    <row r="6379" ht="15.75" customHeight="1"/>
    <row r="6380" ht="15.75" customHeight="1"/>
    <row r="6381" ht="15.75" customHeight="1"/>
    <row r="6382" ht="15.75" customHeight="1"/>
    <row r="6383" ht="15.75" customHeight="1"/>
    <row r="6384" ht="15.75" customHeight="1"/>
    <row r="6385" ht="15.75" customHeight="1"/>
    <row r="6386" ht="15.75" customHeight="1"/>
    <row r="6387" ht="15.75" customHeight="1"/>
    <row r="6388" ht="15.75" customHeight="1"/>
    <row r="6389" ht="15.75" customHeight="1"/>
    <row r="6390" ht="15.75" customHeight="1"/>
    <row r="6391" ht="15.75" customHeight="1"/>
    <row r="6392" ht="15.75" customHeight="1"/>
    <row r="6393" ht="15.75" customHeight="1"/>
    <row r="6394" ht="15.75" customHeight="1"/>
    <row r="6395" ht="15.75" customHeight="1"/>
    <row r="6396" ht="15.75" customHeight="1"/>
    <row r="6397" ht="15.75" customHeight="1"/>
    <row r="6398" ht="15.75" customHeight="1"/>
    <row r="6399" ht="15.75" customHeight="1"/>
    <row r="6400" ht="15.75" customHeight="1"/>
    <row r="6401" ht="15.75" customHeight="1"/>
    <row r="6402" ht="15.75" customHeight="1"/>
    <row r="6403" ht="15.75" customHeight="1"/>
    <row r="6404" ht="15.75" customHeight="1"/>
    <row r="6405" ht="15.75" customHeight="1"/>
    <row r="6406" ht="15.75" customHeight="1"/>
    <row r="6407" ht="15.75" customHeight="1"/>
    <row r="6408" ht="15.75" customHeight="1"/>
    <row r="6409" ht="15.75" customHeight="1"/>
    <row r="6410" ht="15.75" customHeight="1"/>
    <row r="6411" ht="15.75" customHeight="1"/>
    <row r="6412" ht="15.75" customHeight="1"/>
    <row r="6413" ht="15.75" customHeight="1"/>
    <row r="6414" ht="15.75" customHeight="1"/>
    <row r="6415" ht="15.75" customHeight="1"/>
    <row r="6416" ht="15.75" customHeight="1"/>
    <row r="6417" ht="15.75" customHeight="1"/>
    <row r="6418" ht="15.75" customHeight="1"/>
    <row r="6419" ht="15.75" customHeight="1"/>
    <row r="6420" ht="15.75" customHeight="1"/>
    <row r="6421" ht="15.75" customHeight="1"/>
    <row r="6422" ht="15.75" customHeight="1"/>
    <row r="6423" ht="15.75" customHeight="1"/>
    <row r="6424" ht="15.75" customHeight="1"/>
    <row r="6425" ht="15.75" customHeight="1"/>
    <row r="6426" ht="15.75" customHeight="1"/>
    <row r="6427" ht="15.75" customHeight="1"/>
    <row r="6428" ht="15.75" customHeight="1"/>
    <row r="6429" ht="15.75" customHeight="1"/>
    <row r="6430" ht="15.75" customHeight="1"/>
    <row r="6431" ht="15.75" customHeight="1"/>
    <row r="6432" ht="15.75" customHeight="1"/>
    <row r="6433" ht="15.75" customHeight="1"/>
    <row r="6434" ht="15.75" customHeight="1"/>
    <row r="6435" ht="15.75" customHeight="1"/>
    <row r="6436" ht="15.75" customHeight="1"/>
    <row r="6437" ht="15.75" customHeight="1"/>
    <row r="6438" ht="15.75" customHeight="1"/>
    <row r="6439" ht="15.75" customHeight="1"/>
    <row r="6440" ht="15.75" customHeight="1"/>
    <row r="6441" ht="15.75" customHeight="1"/>
    <row r="6442" ht="15.75" customHeight="1"/>
    <row r="6443" ht="15.75" customHeight="1"/>
    <row r="6444" ht="15.75" customHeight="1"/>
    <row r="6445" ht="15.75" customHeight="1"/>
    <row r="6446" ht="15.75" customHeight="1"/>
    <row r="6447" ht="15.75" customHeight="1"/>
    <row r="6448" ht="15.75" customHeight="1"/>
    <row r="6449" ht="15.75" customHeight="1"/>
    <row r="6450" ht="15.75" customHeight="1"/>
    <row r="6451" ht="15.75" customHeight="1"/>
    <row r="6452" ht="15.75" customHeight="1"/>
    <row r="6453" ht="15.75" customHeight="1"/>
    <row r="6454" ht="15.75" customHeight="1"/>
    <row r="6455" ht="15.75" customHeight="1"/>
    <row r="6456" ht="15.75" customHeight="1"/>
    <row r="6457" ht="15.75" customHeight="1"/>
    <row r="6458" ht="15.75" customHeight="1"/>
    <row r="6459" ht="15.75" customHeight="1"/>
    <row r="6460" ht="15.75" customHeight="1"/>
    <row r="6461" ht="15.75" customHeight="1"/>
    <row r="6462" ht="15.75" customHeight="1"/>
    <row r="6463" ht="15.75" customHeight="1"/>
    <row r="6464" ht="15.75" customHeight="1"/>
    <row r="6465" ht="15.75" customHeight="1"/>
    <row r="6466" ht="15.75" customHeight="1"/>
    <row r="6467" ht="15.75" customHeight="1"/>
    <row r="6468" ht="15.75" customHeight="1"/>
    <row r="6469" ht="15.75" customHeight="1"/>
    <row r="6470" ht="15.75" customHeight="1"/>
    <row r="6471" ht="15.75" customHeight="1"/>
    <row r="6472" ht="15.75" customHeight="1"/>
    <row r="6473" ht="15.75" customHeight="1"/>
    <row r="6474" ht="15.75" customHeight="1"/>
    <row r="6475" ht="15.75" customHeight="1"/>
    <row r="6476" ht="15.75" customHeight="1"/>
    <row r="6477" ht="15.75" customHeight="1"/>
    <row r="6478" ht="15.75" customHeight="1"/>
    <row r="6479" ht="15.75" customHeight="1"/>
    <row r="6480" ht="15.75" customHeight="1"/>
    <row r="6481" ht="15.75" customHeight="1"/>
    <row r="6482" ht="15.75" customHeight="1"/>
    <row r="6483" ht="15.75" customHeight="1"/>
    <row r="6484" ht="15.75" customHeight="1"/>
    <row r="6485" ht="15.75" customHeight="1"/>
    <row r="6486" ht="15.75" customHeight="1"/>
    <row r="6487" ht="15.75" customHeight="1"/>
    <row r="6488" ht="15.75" customHeight="1"/>
    <row r="6489" ht="15.75" customHeight="1"/>
    <row r="6490" ht="15.75" customHeight="1"/>
    <row r="6491" ht="15.75" customHeight="1"/>
    <row r="6492" ht="15.75" customHeight="1"/>
    <row r="6493" ht="15.75" customHeight="1"/>
    <row r="6494" ht="15.75" customHeight="1"/>
    <row r="6495" ht="15.75" customHeight="1"/>
    <row r="6496" ht="15.75" customHeight="1"/>
    <row r="6497" ht="15.75" customHeight="1"/>
    <row r="6498" ht="15.75" customHeight="1"/>
    <row r="6499" ht="15.75" customHeight="1"/>
    <row r="6500" ht="15.75" customHeight="1"/>
    <row r="6501" ht="15.75" customHeight="1"/>
    <row r="6502" ht="15.75" customHeight="1"/>
    <row r="6503" ht="15.75" customHeight="1"/>
    <row r="6504" ht="15.75" customHeight="1"/>
    <row r="6505" ht="15.75" customHeight="1"/>
    <row r="6506" ht="15.75" customHeight="1"/>
    <row r="6507" ht="15.75" customHeight="1"/>
    <row r="6508" ht="15.75" customHeight="1"/>
    <row r="6509" ht="15.75" customHeight="1"/>
    <row r="6510" ht="15.75" customHeight="1"/>
    <row r="6511" ht="15.75" customHeight="1"/>
    <row r="6512" ht="15.75" customHeight="1"/>
    <row r="6513" ht="15.75" customHeight="1"/>
    <row r="6514" ht="15.75" customHeight="1"/>
    <row r="6515" ht="15.75" customHeight="1"/>
    <row r="6516" ht="15.75" customHeight="1"/>
    <row r="6517" ht="15.75" customHeight="1"/>
    <row r="6518" ht="15.75" customHeight="1"/>
    <row r="6519" ht="15.75" customHeight="1"/>
    <row r="6520" ht="15.75" customHeight="1"/>
    <row r="6521" ht="15.75" customHeight="1"/>
    <row r="6522" ht="15.75" customHeight="1"/>
    <row r="6523" ht="15.75" customHeight="1"/>
    <row r="6524" ht="15.75" customHeight="1"/>
    <row r="6525" ht="15.75" customHeight="1"/>
    <row r="6526" ht="15.75" customHeight="1"/>
    <row r="6527" ht="15.75" customHeight="1"/>
    <row r="6528" ht="15.75" customHeight="1"/>
    <row r="6529" ht="15.75" customHeight="1"/>
    <row r="6530" ht="15.75" customHeight="1"/>
    <row r="6531" ht="15.75" customHeight="1"/>
    <row r="6532" ht="15.75" customHeight="1"/>
    <row r="6533" ht="15.75" customHeight="1"/>
    <row r="6534" ht="15.75" customHeight="1"/>
    <row r="6535" ht="15.75" customHeight="1"/>
    <row r="6536" ht="15.75" customHeight="1"/>
    <row r="6537" ht="15.75" customHeight="1"/>
    <row r="6538" ht="15.75" customHeight="1"/>
    <row r="6539" ht="15.75" customHeight="1"/>
    <row r="6540" ht="15.75" customHeight="1"/>
    <row r="6541" ht="15.75" customHeight="1"/>
    <row r="6542" ht="15.75" customHeight="1"/>
    <row r="6543" ht="15.75" customHeight="1"/>
    <row r="6544" ht="15.75" customHeight="1"/>
    <row r="6545" ht="15.75" customHeight="1"/>
    <row r="6546" ht="15.75" customHeight="1"/>
    <row r="6547" ht="15.75" customHeight="1"/>
    <row r="6548" ht="15.75" customHeight="1"/>
    <row r="6549" ht="15.75" customHeight="1"/>
    <row r="6550" ht="15.75" customHeight="1"/>
    <row r="6551" ht="15.75" customHeight="1"/>
    <row r="6552" ht="15.75" customHeight="1"/>
    <row r="6553" ht="15.75" customHeight="1"/>
    <row r="6554" ht="15.75" customHeight="1"/>
    <row r="6555" ht="15.75" customHeight="1"/>
    <row r="6556" ht="15.75" customHeight="1"/>
    <row r="6557" ht="15.75" customHeight="1"/>
    <row r="6558" ht="15.75" customHeight="1"/>
    <row r="6559" ht="15.75" customHeight="1"/>
    <row r="6560" ht="15.75" customHeight="1"/>
    <row r="6561" ht="15.75" customHeight="1"/>
    <row r="6562" ht="15.75" customHeight="1"/>
    <row r="6563" ht="15.75" customHeight="1"/>
    <row r="6564" ht="15.75" customHeight="1"/>
    <row r="6565" ht="15.75" customHeight="1"/>
    <row r="6566" ht="15.75" customHeight="1"/>
    <row r="6567" ht="15.75" customHeight="1"/>
    <row r="6568" ht="15.75" customHeight="1"/>
    <row r="6569" ht="15.75" customHeight="1"/>
    <row r="6570" ht="15.75" customHeight="1"/>
    <row r="6571" ht="15.75" customHeight="1"/>
    <row r="6572" ht="15.75" customHeight="1"/>
    <row r="6573" ht="15.75" customHeight="1"/>
    <row r="6574" ht="15.75" customHeight="1"/>
    <row r="6575" ht="15.75" customHeight="1"/>
    <row r="6576" ht="15.75" customHeight="1"/>
    <row r="6577" ht="15.75" customHeight="1"/>
    <row r="6578" ht="15.75" customHeight="1"/>
    <row r="6579" ht="15.75" customHeight="1"/>
    <row r="6580" ht="15.75" customHeight="1"/>
    <row r="6581" ht="15.75" customHeight="1"/>
    <row r="6582" ht="15.75" customHeight="1"/>
    <row r="6583" ht="15.75" customHeight="1"/>
    <row r="6584" ht="15.75" customHeight="1"/>
    <row r="6585" ht="15.75" customHeight="1"/>
    <row r="6586" ht="15.75" customHeight="1"/>
    <row r="6587" ht="15.75" customHeight="1"/>
    <row r="6588" ht="15.75" customHeight="1"/>
    <row r="6589" ht="15.75" customHeight="1"/>
    <row r="6590" ht="15.75" customHeight="1"/>
    <row r="6591" ht="15.75" customHeight="1"/>
    <row r="6592" ht="15.75" customHeight="1"/>
    <row r="6593" ht="15.75" customHeight="1"/>
    <row r="6594" ht="15.75" customHeight="1"/>
    <row r="6595" ht="15.75" customHeight="1"/>
    <row r="6596" ht="15.75" customHeight="1"/>
    <row r="6597" ht="15.75" customHeight="1"/>
    <row r="6598" ht="15.75" customHeight="1"/>
    <row r="6599" ht="15.75" customHeight="1"/>
    <row r="6600" ht="15.75" customHeight="1"/>
    <row r="6601" ht="15.75" customHeight="1"/>
    <row r="6602" ht="15.75" customHeight="1"/>
    <row r="6603" ht="15.75" customHeight="1"/>
    <row r="6604" ht="15.75" customHeight="1"/>
    <row r="6605" ht="15.75" customHeight="1"/>
    <row r="6606" ht="15.75" customHeight="1"/>
    <row r="6607" ht="15.75" customHeight="1"/>
    <row r="6608" ht="15.75" customHeight="1"/>
    <row r="6609" ht="15.75" customHeight="1"/>
    <row r="6610" ht="15.75" customHeight="1"/>
    <row r="6611" ht="15.75" customHeight="1"/>
    <row r="6612" ht="15.75" customHeight="1"/>
    <row r="6613" ht="15.75" customHeight="1"/>
    <row r="6614" ht="15.75" customHeight="1"/>
    <row r="6615" ht="15.75" customHeight="1"/>
    <row r="6616" ht="15.75" customHeight="1"/>
    <row r="6617" ht="15.75" customHeight="1"/>
    <row r="6618" ht="15.75" customHeight="1"/>
    <row r="6619" ht="15.75" customHeight="1"/>
    <row r="6620" ht="15.75" customHeight="1"/>
    <row r="6621" ht="15.75" customHeight="1"/>
    <row r="6622" ht="15.75" customHeight="1"/>
    <row r="6623" ht="15.75" customHeight="1"/>
    <row r="6624" ht="15.75" customHeight="1"/>
    <row r="6625" ht="15.75" customHeight="1"/>
    <row r="6626" ht="15.75" customHeight="1"/>
    <row r="6627" ht="15.75" customHeight="1"/>
    <row r="6628" ht="15.75" customHeight="1"/>
    <row r="6629" ht="15.75" customHeight="1"/>
    <row r="6630" ht="15.75" customHeight="1"/>
    <row r="6631" ht="15.75" customHeight="1"/>
    <row r="6632" ht="15.75" customHeight="1"/>
    <row r="6633" ht="15.75" customHeight="1"/>
    <row r="6634" ht="15.75" customHeight="1"/>
    <row r="6635" ht="15.75" customHeight="1"/>
    <row r="6636" ht="15.75" customHeight="1"/>
    <row r="6637" ht="15.75" customHeight="1"/>
    <row r="6638" ht="15.75" customHeight="1"/>
    <row r="6639" ht="15.75" customHeight="1"/>
    <row r="6640" ht="15.75" customHeight="1"/>
    <row r="6641" ht="15.75" customHeight="1"/>
    <row r="6642" ht="15.75" customHeight="1"/>
    <row r="6643" ht="15.75" customHeight="1"/>
    <row r="6644" ht="15.75" customHeight="1"/>
    <row r="6645" ht="15.75" customHeight="1"/>
    <row r="6646" ht="15.75" customHeight="1"/>
    <row r="6647" ht="15.75" customHeight="1"/>
    <row r="6648" ht="15.75" customHeight="1"/>
    <row r="6649" ht="15.75" customHeight="1"/>
    <row r="6650" ht="15.75" customHeight="1"/>
    <row r="6651" ht="15.75" customHeight="1"/>
    <row r="6652" ht="15.75" customHeight="1"/>
    <row r="6653" ht="15.75" customHeight="1"/>
    <row r="6654" ht="15.75" customHeight="1"/>
    <row r="6655" ht="15.75" customHeight="1"/>
    <row r="6656" ht="15.75" customHeight="1"/>
    <row r="6657" ht="15.75" customHeight="1"/>
    <row r="6658" ht="15.75" customHeight="1"/>
    <row r="6659" ht="15.75" customHeight="1"/>
    <row r="6660" ht="15.75" customHeight="1"/>
    <row r="6661" ht="15.75" customHeight="1"/>
    <row r="6662" ht="15.75" customHeight="1"/>
    <row r="6663" ht="15.75" customHeight="1"/>
    <row r="6664" ht="15.75" customHeight="1"/>
    <row r="6665" ht="15.75" customHeight="1"/>
    <row r="6666" ht="15.75" customHeight="1"/>
    <row r="6667" ht="15.75" customHeight="1"/>
    <row r="6668" ht="15.75" customHeight="1"/>
    <row r="6669" ht="15.75" customHeight="1"/>
    <row r="6670" ht="15.75" customHeight="1"/>
    <row r="6671" ht="15.75" customHeight="1"/>
    <row r="6672" ht="15.75" customHeight="1"/>
    <row r="6673" ht="15.75" customHeight="1"/>
    <row r="6674" ht="15.75" customHeight="1"/>
    <row r="6675" ht="15.75" customHeight="1"/>
    <row r="6676" ht="15.75" customHeight="1"/>
    <row r="6677" ht="15.75" customHeight="1"/>
    <row r="6678" ht="15.75" customHeight="1"/>
    <row r="6679" ht="15.75" customHeight="1"/>
    <row r="6680" ht="15.75" customHeight="1"/>
    <row r="6681" ht="15.75" customHeight="1"/>
    <row r="6682" ht="15.75" customHeight="1"/>
    <row r="6683" ht="15.75" customHeight="1"/>
    <row r="6684" ht="15.75" customHeight="1"/>
    <row r="6685" ht="15.75" customHeight="1"/>
    <row r="6686" ht="15.75" customHeight="1"/>
    <row r="6687" ht="15.75" customHeight="1"/>
    <row r="6688" ht="15.75" customHeight="1"/>
    <row r="6689" ht="15.75" customHeight="1"/>
    <row r="6690" ht="15.75" customHeight="1"/>
    <row r="6691" ht="15.75" customHeight="1"/>
    <row r="6692" ht="15.75" customHeight="1"/>
    <row r="6693" ht="15.75" customHeight="1"/>
    <row r="6694" ht="15.75" customHeight="1"/>
    <row r="6695" ht="15.75" customHeight="1"/>
    <row r="6696" ht="15.75" customHeight="1"/>
    <row r="6697" ht="15.75" customHeight="1"/>
    <row r="6698" ht="15.75" customHeight="1"/>
    <row r="6699" ht="15.75" customHeight="1"/>
    <row r="6700" ht="15.75" customHeight="1"/>
    <row r="6701" ht="15.75" customHeight="1"/>
    <row r="6702" ht="15.75" customHeight="1"/>
    <row r="6703" ht="15.75" customHeight="1"/>
    <row r="6704" ht="15.75" customHeight="1"/>
    <row r="6705" ht="15.75" customHeight="1"/>
    <row r="6706" ht="15.75" customHeight="1"/>
    <row r="6707" ht="15.75" customHeight="1"/>
    <row r="6708" ht="15.75" customHeight="1"/>
    <row r="6709" ht="15.75" customHeight="1"/>
    <row r="6710" ht="15.75" customHeight="1"/>
    <row r="6711" ht="15.75" customHeight="1"/>
    <row r="6712" ht="15.75" customHeight="1"/>
    <row r="6713" ht="15.75" customHeight="1"/>
    <row r="6714" ht="15.75" customHeight="1"/>
    <row r="6715" ht="15.75" customHeight="1"/>
    <row r="6716" ht="15.75" customHeight="1"/>
    <row r="6717" ht="15.75" customHeight="1"/>
    <row r="6718" ht="15.75" customHeight="1"/>
    <row r="6719" ht="15.75" customHeight="1"/>
    <row r="6720" ht="15.75" customHeight="1"/>
    <row r="6721" ht="15.75" customHeight="1"/>
    <row r="6722" ht="15.75" customHeight="1"/>
    <row r="6723" ht="15.75" customHeight="1"/>
    <row r="6724" ht="15.75" customHeight="1"/>
    <row r="6725" ht="15.75" customHeight="1"/>
    <row r="6726" ht="15.75" customHeight="1"/>
    <row r="6727" ht="15.75" customHeight="1"/>
    <row r="6728" ht="15.75" customHeight="1"/>
    <row r="6729" ht="15.75" customHeight="1"/>
    <row r="6730" ht="15.75" customHeight="1"/>
    <row r="6731" ht="15.75" customHeight="1"/>
    <row r="6732" ht="15.75" customHeight="1"/>
    <row r="6733" ht="15.75" customHeight="1"/>
    <row r="6734" ht="15.75" customHeight="1"/>
    <row r="6735" ht="15.75" customHeight="1"/>
    <row r="6736" ht="15.75" customHeight="1"/>
    <row r="6737" ht="15.75" customHeight="1"/>
    <row r="6738" ht="15.75" customHeight="1"/>
    <row r="6739" ht="15.75" customHeight="1"/>
    <row r="6740" ht="15.75" customHeight="1"/>
    <row r="6741" ht="15.75" customHeight="1"/>
    <row r="6742" ht="15.75" customHeight="1"/>
    <row r="6743" ht="15.75" customHeight="1"/>
    <row r="6744" ht="15.75" customHeight="1"/>
    <row r="6745" ht="15.75" customHeight="1"/>
    <row r="6746" ht="15.75" customHeight="1"/>
    <row r="6747" ht="15.75" customHeight="1"/>
    <row r="6748" ht="15.75" customHeight="1"/>
    <row r="6749" ht="15.75" customHeight="1"/>
    <row r="6750" ht="15.75" customHeight="1"/>
    <row r="6751" ht="15.75" customHeight="1"/>
    <row r="6752" ht="15.75" customHeight="1"/>
    <row r="6753" ht="15.75" customHeight="1"/>
    <row r="6754" ht="15.75" customHeight="1"/>
    <row r="6755" ht="15.75" customHeight="1"/>
    <row r="6756" ht="15.75" customHeight="1"/>
    <row r="6757" ht="15.75" customHeight="1"/>
    <row r="6758" ht="15.75" customHeight="1"/>
    <row r="6759" ht="15.75" customHeight="1"/>
    <row r="6760" ht="15.75" customHeight="1"/>
    <row r="6761" ht="15.75" customHeight="1"/>
    <row r="6762" ht="15.75" customHeight="1"/>
    <row r="6763" ht="15.75" customHeight="1"/>
    <row r="6764" ht="15.75" customHeight="1"/>
    <row r="6765" ht="15.75" customHeight="1"/>
    <row r="6766" ht="15.75" customHeight="1"/>
    <row r="6767" ht="15.75" customHeight="1"/>
    <row r="6768" ht="15.75" customHeight="1"/>
    <row r="6769" ht="15.75" customHeight="1"/>
    <row r="6770" ht="15.75" customHeight="1"/>
    <row r="6771" ht="15.75" customHeight="1"/>
    <row r="6772" ht="15.75" customHeight="1"/>
    <row r="6773" ht="15.75" customHeight="1"/>
    <row r="6774" ht="15.75" customHeight="1"/>
    <row r="6775" ht="15.75" customHeight="1"/>
    <row r="6776" ht="15.75" customHeight="1"/>
    <row r="6777" ht="15.75" customHeight="1"/>
    <row r="6778" ht="15.75" customHeight="1"/>
    <row r="6779" ht="15.75" customHeight="1"/>
    <row r="6780" ht="15.75" customHeight="1"/>
    <row r="6781" ht="15.75" customHeight="1"/>
    <row r="6782" ht="15.75" customHeight="1"/>
    <row r="6783" ht="15.75" customHeight="1"/>
    <row r="6784" ht="15.75" customHeight="1"/>
    <row r="6785" ht="15.75" customHeight="1"/>
    <row r="6786" ht="15.75" customHeight="1"/>
    <row r="6787" ht="15.75" customHeight="1"/>
    <row r="6788" ht="15.75" customHeight="1"/>
    <row r="6789" ht="15.75" customHeight="1"/>
    <row r="6790" ht="15.75" customHeight="1"/>
    <row r="6791" ht="15.75" customHeight="1"/>
    <row r="6792" ht="15.75" customHeight="1"/>
    <row r="6793" ht="15.75" customHeight="1"/>
    <row r="6794" ht="15.75" customHeight="1"/>
    <row r="6795" ht="15.75" customHeight="1"/>
    <row r="6796" ht="15.75" customHeight="1"/>
    <row r="6797" ht="15.75" customHeight="1"/>
    <row r="6798" ht="15.75" customHeight="1"/>
    <row r="6799" ht="15.75" customHeight="1"/>
    <row r="6800" ht="15.75" customHeight="1"/>
    <row r="6801" ht="15.75" customHeight="1"/>
    <row r="6802" ht="15.75" customHeight="1"/>
    <row r="6803" ht="15.75" customHeight="1"/>
    <row r="6804" ht="15.75" customHeight="1"/>
    <row r="6805" ht="15.75" customHeight="1"/>
    <row r="6806" ht="15.75" customHeight="1"/>
    <row r="6807" ht="15.75" customHeight="1"/>
    <row r="6808" ht="15.75" customHeight="1"/>
    <row r="6809" ht="15.75" customHeight="1"/>
    <row r="6810" ht="15.75" customHeight="1"/>
    <row r="6811" ht="15.75" customHeight="1"/>
    <row r="6812" ht="15.75" customHeight="1"/>
    <row r="6813" ht="15.75" customHeight="1"/>
    <row r="6814" ht="15.75" customHeight="1"/>
    <row r="6815" ht="15.75" customHeight="1"/>
    <row r="6816" ht="15.75" customHeight="1"/>
    <row r="6817" ht="15.75" customHeight="1"/>
    <row r="6818" ht="15.75" customHeight="1"/>
    <row r="6819" ht="15.75" customHeight="1"/>
    <row r="6820" ht="15.75" customHeight="1"/>
    <row r="6821" ht="15.75" customHeight="1"/>
    <row r="6822" ht="15.75" customHeight="1"/>
    <row r="6823" ht="15.75" customHeight="1"/>
    <row r="6824" ht="15.75" customHeight="1"/>
    <row r="6825" ht="15.75" customHeight="1"/>
    <row r="6826" ht="15.75" customHeight="1"/>
    <row r="6827" ht="15.75" customHeight="1"/>
    <row r="6828" ht="15.75" customHeight="1"/>
    <row r="6829" ht="15.75" customHeight="1"/>
    <row r="6830" ht="15.75" customHeight="1"/>
    <row r="6831" ht="15.75" customHeight="1"/>
    <row r="6832" ht="15.75" customHeight="1"/>
    <row r="6833" ht="15.75" customHeight="1"/>
    <row r="6834" ht="15.75" customHeight="1"/>
    <row r="6835" ht="15.75" customHeight="1"/>
    <row r="6836" ht="15.75" customHeight="1"/>
    <row r="6837" ht="15.75" customHeight="1"/>
    <row r="6838" ht="15.75" customHeight="1"/>
    <row r="6839" ht="15.75" customHeight="1"/>
    <row r="6840" ht="15.75" customHeight="1"/>
    <row r="6841" ht="15.75" customHeight="1"/>
    <row r="6842" ht="15.75" customHeight="1"/>
    <row r="6843" ht="15.75" customHeight="1"/>
    <row r="6844" ht="15.75" customHeight="1"/>
    <row r="6845" ht="15.75" customHeight="1"/>
    <row r="6846" ht="15.75" customHeight="1"/>
    <row r="6847" ht="15.75" customHeight="1"/>
    <row r="6848" ht="15.75" customHeight="1"/>
    <row r="6849" ht="15.75" customHeight="1"/>
    <row r="6850" ht="15.75" customHeight="1"/>
    <row r="6851" ht="15.75" customHeight="1"/>
    <row r="6852" ht="15.75" customHeight="1"/>
    <row r="6853" ht="15.75" customHeight="1"/>
    <row r="6854" ht="15.75" customHeight="1"/>
    <row r="6855" ht="15.75" customHeight="1"/>
    <row r="6856" ht="15.75" customHeight="1"/>
    <row r="6857" ht="15.75" customHeight="1"/>
    <row r="6858" ht="15.75" customHeight="1"/>
    <row r="6859" ht="15.75" customHeight="1"/>
    <row r="6860" ht="15.75" customHeight="1"/>
    <row r="6861" ht="15.75" customHeight="1"/>
    <row r="6862" ht="15.75" customHeight="1"/>
    <row r="6863" ht="15.75" customHeight="1"/>
    <row r="6864" ht="15.75" customHeight="1"/>
    <row r="6865" ht="15.75" customHeight="1"/>
    <row r="6866" ht="15.75" customHeight="1"/>
    <row r="6867" ht="15.75" customHeight="1"/>
    <row r="6868" ht="15.75" customHeight="1"/>
    <row r="6869" ht="15.75" customHeight="1"/>
    <row r="6870" ht="15.75" customHeight="1"/>
    <row r="6871" ht="15.75" customHeight="1"/>
    <row r="6872" ht="15.75" customHeight="1"/>
    <row r="6873" ht="15.75" customHeight="1"/>
    <row r="6874" ht="15.75" customHeight="1"/>
    <row r="6875" ht="15.75" customHeight="1"/>
    <row r="6876" ht="15.75" customHeight="1"/>
    <row r="6877" ht="15.75" customHeight="1"/>
    <row r="6878" ht="15.75" customHeight="1"/>
    <row r="6879" ht="15.75" customHeight="1"/>
    <row r="6880" ht="15.75" customHeight="1"/>
    <row r="6881" ht="15.75" customHeight="1"/>
    <row r="6882" ht="15.75" customHeight="1"/>
    <row r="6883" ht="15.75" customHeight="1"/>
    <row r="6884" ht="15.75" customHeight="1"/>
    <row r="6885" ht="15.75" customHeight="1"/>
    <row r="6886" ht="15.75" customHeight="1"/>
    <row r="6887" ht="15.75" customHeight="1"/>
    <row r="6888" ht="15.75" customHeight="1"/>
    <row r="6889" ht="15.75" customHeight="1"/>
    <row r="6890" ht="15.75" customHeight="1"/>
    <row r="6891" ht="15.75" customHeight="1"/>
    <row r="6892" ht="15.75" customHeight="1"/>
    <row r="6893" ht="15.75" customHeight="1"/>
    <row r="6894" ht="15.75" customHeight="1"/>
    <row r="6895" ht="15.75" customHeight="1"/>
    <row r="6896" ht="15.75" customHeight="1"/>
    <row r="6897" ht="15.75" customHeight="1"/>
    <row r="6898" ht="15.75" customHeight="1"/>
    <row r="6899" ht="15.75" customHeight="1"/>
    <row r="6900" ht="15.75" customHeight="1"/>
    <row r="6901" ht="15.75" customHeight="1"/>
    <row r="6902" ht="15.75" customHeight="1"/>
    <row r="6903" ht="15.75" customHeight="1"/>
    <row r="6904" ht="15.75" customHeight="1"/>
    <row r="6905" ht="15.75" customHeight="1"/>
    <row r="6906" ht="15.75" customHeight="1"/>
    <row r="6907" ht="15.75" customHeight="1"/>
    <row r="6908" ht="15.75" customHeight="1"/>
    <row r="6909" ht="15.75" customHeight="1"/>
    <row r="6910" ht="15.75" customHeight="1"/>
    <row r="6911" ht="15.75" customHeight="1"/>
    <row r="6912" ht="15.75" customHeight="1"/>
    <row r="6913" ht="15.75" customHeight="1"/>
    <row r="6914" ht="15.75" customHeight="1"/>
    <row r="6915" ht="15.75" customHeight="1"/>
    <row r="6916" ht="15.75" customHeight="1"/>
    <row r="6917" ht="15.75" customHeight="1"/>
    <row r="6918" ht="15.75" customHeight="1"/>
    <row r="6919" ht="15.75" customHeight="1"/>
    <row r="6920" ht="15.75" customHeight="1"/>
    <row r="6921" ht="15.75" customHeight="1"/>
    <row r="6922" ht="15.75" customHeight="1"/>
    <row r="6923" ht="15.75" customHeight="1"/>
    <row r="6924" ht="15.75" customHeight="1"/>
    <row r="6925" ht="15.75" customHeight="1"/>
    <row r="6926" ht="15.75" customHeight="1"/>
    <row r="6927" ht="15.75" customHeight="1"/>
    <row r="6928" ht="15.75" customHeight="1"/>
    <row r="6929" ht="15.75" customHeight="1"/>
    <row r="6930" ht="15.75" customHeight="1"/>
    <row r="6931" ht="15.75" customHeight="1"/>
    <row r="6932" ht="15.75" customHeight="1"/>
    <row r="6933" ht="15.75" customHeight="1"/>
    <row r="6934" ht="15.75" customHeight="1"/>
    <row r="6935" ht="15.75" customHeight="1"/>
    <row r="6936" ht="15.75" customHeight="1"/>
    <row r="6937" ht="15.75" customHeight="1"/>
    <row r="6938" ht="15.75" customHeight="1"/>
    <row r="6939" ht="15.75" customHeight="1"/>
    <row r="6940" ht="15.75" customHeight="1"/>
    <row r="6941" ht="15.75" customHeight="1"/>
    <row r="6942" ht="15.75" customHeight="1"/>
    <row r="6943" ht="15.75" customHeight="1"/>
    <row r="6944" ht="15.75" customHeight="1"/>
    <row r="6945" ht="15.75" customHeight="1"/>
    <row r="6946" ht="15.75" customHeight="1"/>
    <row r="6947" ht="15.75" customHeight="1"/>
    <row r="6948" ht="15.75" customHeight="1"/>
    <row r="6949" ht="15.75" customHeight="1"/>
    <row r="6950" ht="15.75" customHeight="1"/>
  </sheetData>
  <mergeCells count="6">
    <mergeCell ref="A1:F1"/>
    <mergeCell ref="D3:E3"/>
    <mergeCell ref="A3:A4"/>
    <mergeCell ref="B3:B4"/>
    <mergeCell ref="C3:C4"/>
    <mergeCell ref="F3:F4"/>
  </mergeCells>
  <phoneticPr fontId="0" type="noConversion"/>
  <printOptions horizontalCentered="1"/>
  <pageMargins left="0.94" right="0.75" top="0.75" bottom="0.75" header="0.51" footer="0.35"/>
  <pageSetup paperSize="9" orientation="landscape" r:id="rId1"/>
  <headerFooter alignWithMargins="0"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theme="9" tint="0.39997558519241921"/>
  </sheetPr>
  <dimension ref="A1:IR7380"/>
  <sheetViews>
    <sheetView showZeros="0" topLeftCell="A1327" workbookViewId="0">
      <selection activeCell="B1367" sqref="B1367"/>
    </sheetView>
  </sheetViews>
  <sheetFormatPr defaultColWidth="9.1640625" defaultRowHeight="12.75" customHeight="1"/>
  <cols>
    <col min="1" max="1" width="56.6640625" style="57" customWidth="1"/>
    <col min="2" max="2" width="20.83203125" style="102" customWidth="1"/>
    <col min="3" max="4" width="20.83203125" style="98" customWidth="1"/>
    <col min="5" max="5" width="17.83203125" style="98" customWidth="1"/>
    <col min="6" max="6" width="20.83203125" style="57" customWidth="1"/>
    <col min="7" max="7" width="11.33203125" style="57" customWidth="1"/>
    <col min="8" max="8" width="11.33203125" style="103" customWidth="1"/>
    <col min="9" max="9" width="11.33203125" style="104" customWidth="1"/>
    <col min="10" max="12" width="11.33203125" style="57" customWidth="1"/>
    <col min="13" max="252" width="9.1640625" style="57" customWidth="1"/>
    <col min="253" max="16384" width="9.1640625" style="52"/>
  </cols>
  <sheetData>
    <row r="1" spans="1:9" s="98" customFormat="1" ht="26.25" customHeight="1">
      <c r="A1" s="172" t="s">
        <v>1115</v>
      </c>
      <c r="B1" s="172"/>
      <c r="C1" s="172"/>
      <c r="D1" s="172"/>
      <c r="E1" s="172"/>
      <c r="F1" s="172"/>
      <c r="H1" s="105"/>
      <c r="I1" s="124"/>
    </row>
    <row r="2" spans="1:9" s="98" customFormat="1" ht="21" customHeight="1">
      <c r="A2" s="106" t="s">
        <v>1116</v>
      </c>
      <c r="B2" s="107"/>
      <c r="C2" s="108"/>
      <c r="F2" s="90" t="s">
        <v>23</v>
      </c>
      <c r="H2" s="105"/>
      <c r="I2" s="124"/>
    </row>
    <row r="3" spans="1:9" s="99" customFormat="1" ht="21.95" customHeight="1">
      <c r="A3" s="175" t="s">
        <v>55</v>
      </c>
      <c r="B3" s="196" t="s">
        <v>1225</v>
      </c>
      <c r="C3" s="197" t="s">
        <v>1226</v>
      </c>
      <c r="D3" s="198" t="s">
        <v>1223</v>
      </c>
      <c r="E3" s="174"/>
      <c r="F3" s="199" t="s">
        <v>1224</v>
      </c>
      <c r="I3" s="125"/>
    </row>
    <row r="4" spans="1:9" s="99" customFormat="1" ht="21.95" customHeight="1">
      <c r="A4" s="175"/>
      <c r="B4" s="176"/>
      <c r="C4" s="175"/>
      <c r="D4" s="110" t="s">
        <v>25</v>
      </c>
      <c r="E4" s="109" t="s">
        <v>26</v>
      </c>
      <c r="F4" s="177"/>
      <c r="I4" s="125"/>
    </row>
    <row r="5" spans="1:9" s="100" customFormat="1" ht="15" customHeight="1">
      <c r="A5" s="111" t="s">
        <v>56</v>
      </c>
      <c r="B5" s="112">
        <f>B6+B252+B291+B310+B399+B454+B510+B566+B684+B755+B833+B856+B981+B1045+B1111+B1131+B1160+B1170+B1235+B1253+B1306+B1363+B1364+B1368+B1376</f>
        <v>28534</v>
      </c>
      <c r="C5" s="112">
        <f>C6+C252+C291+C310+C399+C454+C510+C566+C684+C755+C833+C856+C981+C1045+C1111+C1131+C1160+C1170+C1235+C1253+C1306+C1363+C1364+C1368+C1376</f>
        <v>37955</v>
      </c>
      <c r="D5" s="113">
        <f t="shared" ref="D5:D68" si="0">C5-B5</f>
        <v>9421</v>
      </c>
      <c r="E5" s="114">
        <f t="shared" ref="E5:E68" si="1">IF(B5=0,,D5/B5*100)</f>
        <v>33.016751945048014</v>
      </c>
      <c r="F5" s="112">
        <f>F6+F252+F291+F310+F399+F454+F510+F566+F684+F755+F833+F856+F981+F1045+F1111+F1131+F1160+F1170+F1235+F1253+F1306+F1363+F1364+F1368+F1376</f>
        <v>45000</v>
      </c>
    </row>
    <row r="6" spans="1:9" s="101" customFormat="1" ht="15" customHeight="1">
      <c r="A6" s="115" t="s">
        <v>57</v>
      </c>
      <c r="B6" s="112">
        <f>B7+B19+B28+B39+B51+B62+B73+B85+B94+B107+B117+B126+B137+B151+B158+B166+B172+B179+B186+B193+B200+B206+B214+B220+B226+B232+B249</f>
        <v>4116</v>
      </c>
      <c r="C6" s="116">
        <f>C7+C19+C28+C39+C51+C62+C73+C85+C94+C107+C117+C126+C137+C151+C158+C166+C172+C179+C186+C193+C200+C206+C214+C220+C226+C232+C249</f>
        <v>7898</v>
      </c>
      <c r="D6" s="113">
        <f t="shared" si="0"/>
        <v>3782</v>
      </c>
      <c r="E6" s="114">
        <f t="shared" si="1"/>
        <v>91.885325558794946</v>
      </c>
      <c r="F6" s="116">
        <f>F7+F19+F28+F39+F51+F62+F73+F85+F94+F107+F117+F126+F137+F151+F158+F166+F172+F179+F186+F193+F200+F206+F214+F220+F226+F232+F249</f>
        <v>7898</v>
      </c>
    </row>
    <row r="7" spans="1:9" s="101" customFormat="1" ht="15" customHeight="1">
      <c r="A7" s="115" t="s">
        <v>58</v>
      </c>
      <c r="B7" s="112">
        <f>SUM(B8:B18)</f>
        <v>169</v>
      </c>
      <c r="C7" s="112">
        <f>SUM(C8:C18)</f>
        <v>220</v>
      </c>
      <c r="D7" s="113">
        <f t="shared" si="0"/>
        <v>51</v>
      </c>
      <c r="E7" s="114">
        <f t="shared" si="1"/>
        <v>30.177514792899409</v>
      </c>
      <c r="F7" s="112">
        <f>SUM(F8:F18)</f>
        <v>220</v>
      </c>
    </row>
    <row r="8" spans="1:9" s="101" customFormat="1" ht="15" customHeight="1">
      <c r="A8" s="117" t="s">
        <v>59</v>
      </c>
      <c r="B8" s="118">
        <v>153</v>
      </c>
      <c r="C8" s="119">
        <v>159</v>
      </c>
      <c r="D8" s="113">
        <f t="shared" si="0"/>
        <v>6</v>
      </c>
      <c r="E8" s="114">
        <f t="shared" si="1"/>
        <v>3.9215686274509802</v>
      </c>
      <c r="F8" s="119">
        <v>159</v>
      </c>
    </row>
    <row r="9" spans="1:9" s="101" customFormat="1" ht="15" customHeight="1">
      <c r="A9" s="117" t="s">
        <v>60</v>
      </c>
      <c r="B9" s="120"/>
      <c r="C9" s="119">
        <v>5</v>
      </c>
      <c r="D9" s="113">
        <f t="shared" si="0"/>
        <v>5</v>
      </c>
      <c r="E9" s="114">
        <f t="shared" si="1"/>
        <v>0</v>
      </c>
      <c r="F9" s="119">
        <v>5</v>
      </c>
    </row>
    <row r="10" spans="1:9" s="101" customFormat="1" ht="15" customHeight="1">
      <c r="A10" s="117" t="s">
        <v>61</v>
      </c>
      <c r="B10" s="118"/>
      <c r="C10" s="119">
        <v>4</v>
      </c>
      <c r="D10" s="113">
        <f t="shared" si="0"/>
        <v>4</v>
      </c>
      <c r="E10" s="114">
        <f t="shared" si="1"/>
        <v>0</v>
      </c>
      <c r="F10" s="119">
        <v>4</v>
      </c>
    </row>
    <row r="11" spans="1:9" s="101" customFormat="1" ht="15" customHeight="1">
      <c r="A11" s="117" t="s">
        <v>62</v>
      </c>
      <c r="B11" s="118"/>
      <c r="C11" s="119">
        <v>15</v>
      </c>
      <c r="D11" s="113">
        <f t="shared" si="0"/>
        <v>15</v>
      </c>
      <c r="E11" s="114">
        <f t="shared" si="1"/>
        <v>0</v>
      </c>
      <c r="F11" s="119">
        <v>15</v>
      </c>
    </row>
    <row r="12" spans="1:9" s="101" customFormat="1" ht="15" customHeight="1">
      <c r="A12" s="117" t="s">
        <v>63</v>
      </c>
      <c r="B12" s="118"/>
      <c r="C12" s="119"/>
      <c r="D12" s="113">
        <f t="shared" si="0"/>
        <v>0</v>
      </c>
      <c r="E12" s="114">
        <f t="shared" si="1"/>
        <v>0</v>
      </c>
      <c r="F12" s="119"/>
    </row>
    <row r="13" spans="1:9" s="101" customFormat="1" ht="15" customHeight="1">
      <c r="A13" s="117" t="s">
        <v>64</v>
      </c>
      <c r="B13" s="118"/>
      <c r="C13" s="119"/>
      <c r="D13" s="113">
        <f t="shared" si="0"/>
        <v>0</v>
      </c>
      <c r="E13" s="114">
        <f t="shared" si="1"/>
        <v>0</v>
      </c>
      <c r="F13" s="119"/>
    </row>
    <row r="14" spans="1:9" s="101" customFormat="1" ht="15" customHeight="1">
      <c r="A14" s="117" t="s">
        <v>65</v>
      </c>
      <c r="B14" s="118"/>
      <c r="C14" s="119"/>
      <c r="D14" s="113">
        <f t="shared" si="0"/>
        <v>0</v>
      </c>
      <c r="E14" s="114">
        <f t="shared" si="1"/>
        <v>0</v>
      </c>
      <c r="F14" s="119"/>
    </row>
    <row r="15" spans="1:9" s="101" customFormat="1" ht="15" customHeight="1">
      <c r="A15" s="117" t="s">
        <v>66</v>
      </c>
      <c r="B15" s="118"/>
      <c r="C15" s="121">
        <v>17</v>
      </c>
      <c r="D15" s="113">
        <f t="shared" si="0"/>
        <v>17</v>
      </c>
      <c r="E15" s="114">
        <f t="shared" si="1"/>
        <v>0</v>
      </c>
      <c r="F15" s="121">
        <v>17</v>
      </c>
    </row>
    <row r="16" spans="1:9" s="101" customFormat="1" ht="15" customHeight="1">
      <c r="A16" s="117" t="s">
        <v>67</v>
      </c>
      <c r="B16" s="118"/>
      <c r="C16" s="121"/>
      <c r="D16" s="113">
        <f t="shared" si="0"/>
        <v>0</v>
      </c>
      <c r="E16" s="114">
        <f t="shared" si="1"/>
        <v>0</v>
      </c>
      <c r="F16" s="121"/>
    </row>
    <row r="17" spans="1:6" s="101" customFormat="1" ht="15" customHeight="1">
      <c r="A17" s="117" t="s">
        <v>68</v>
      </c>
      <c r="B17" s="118">
        <v>16</v>
      </c>
      <c r="C17" s="121">
        <v>18</v>
      </c>
      <c r="D17" s="113">
        <f t="shared" si="0"/>
        <v>2</v>
      </c>
      <c r="E17" s="114">
        <f t="shared" si="1"/>
        <v>12.5</v>
      </c>
      <c r="F17" s="121">
        <v>18</v>
      </c>
    </row>
    <row r="18" spans="1:6" s="101" customFormat="1" ht="15" customHeight="1">
      <c r="A18" s="117" t="s">
        <v>69</v>
      </c>
      <c r="B18" s="118"/>
      <c r="C18" s="121">
        <v>2</v>
      </c>
      <c r="D18" s="113">
        <f t="shared" si="0"/>
        <v>2</v>
      </c>
      <c r="E18" s="114">
        <f t="shared" si="1"/>
        <v>0</v>
      </c>
      <c r="F18" s="121">
        <v>2</v>
      </c>
    </row>
    <row r="19" spans="1:6" s="101" customFormat="1" ht="15" customHeight="1">
      <c r="A19" s="115" t="s">
        <v>70</v>
      </c>
      <c r="B19" s="112">
        <f>SUM(B20:B27)</f>
        <v>96</v>
      </c>
      <c r="C19" s="112">
        <f>SUM(C20:C27)</f>
        <v>162</v>
      </c>
      <c r="D19" s="113">
        <f t="shared" si="0"/>
        <v>66</v>
      </c>
      <c r="E19" s="114">
        <f t="shared" si="1"/>
        <v>68.75</v>
      </c>
      <c r="F19" s="112">
        <f>SUM(F20:F27)</f>
        <v>162</v>
      </c>
    </row>
    <row r="20" spans="1:6" s="101" customFormat="1" ht="15" customHeight="1">
      <c r="A20" s="117" t="s">
        <v>59</v>
      </c>
      <c r="B20" s="118">
        <v>85</v>
      </c>
      <c r="C20" s="119">
        <v>109</v>
      </c>
      <c r="D20" s="113">
        <f t="shared" si="0"/>
        <v>24</v>
      </c>
      <c r="E20" s="114">
        <f t="shared" si="1"/>
        <v>28.235294117647058</v>
      </c>
      <c r="F20" s="119">
        <v>109</v>
      </c>
    </row>
    <row r="21" spans="1:6" s="101" customFormat="1" ht="15" customHeight="1">
      <c r="A21" s="117" t="s">
        <v>60</v>
      </c>
      <c r="B21" s="118"/>
      <c r="C21" s="119">
        <v>0</v>
      </c>
      <c r="D21" s="113">
        <f t="shared" si="0"/>
        <v>0</v>
      </c>
      <c r="E21" s="114">
        <f t="shared" si="1"/>
        <v>0</v>
      </c>
      <c r="F21" s="119">
        <v>0</v>
      </c>
    </row>
    <row r="22" spans="1:6" s="101" customFormat="1" ht="15" customHeight="1">
      <c r="A22" s="117" t="s">
        <v>61</v>
      </c>
      <c r="B22" s="118"/>
      <c r="C22" s="119">
        <v>2</v>
      </c>
      <c r="D22" s="113">
        <f t="shared" si="0"/>
        <v>2</v>
      </c>
      <c r="E22" s="114">
        <f t="shared" si="1"/>
        <v>0</v>
      </c>
      <c r="F22" s="119">
        <v>2</v>
      </c>
    </row>
    <row r="23" spans="1:6" s="101" customFormat="1" ht="15" customHeight="1">
      <c r="A23" s="117" t="s">
        <v>71</v>
      </c>
      <c r="B23" s="118"/>
      <c r="C23" s="119">
        <v>17</v>
      </c>
      <c r="D23" s="113">
        <f t="shared" si="0"/>
        <v>17</v>
      </c>
      <c r="E23" s="114">
        <f t="shared" si="1"/>
        <v>0</v>
      </c>
      <c r="F23" s="119">
        <v>17</v>
      </c>
    </row>
    <row r="24" spans="1:6" s="101" customFormat="1" ht="15" customHeight="1">
      <c r="A24" s="117" t="s">
        <v>72</v>
      </c>
      <c r="B24" s="118"/>
      <c r="C24" s="119">
        <v>18</v>
      </c>
      <c r="D24" s="113">
        <f t="shared" si="0"/>
        <v>18</v>
      </c>
      <c r="E24" s="114">
        <f t="shared" si="1"/>
        <v>0</v>
      </c>
      <c r="F24" s="119">
        <v>18</v>
      </c>
    </row>
    <row r="25" spans="1:6" s="101" customFormat="1" ht="15" customHeight="1">
      <c r="A25" s="117" t="s">
        <v>73</v>
      </c>
      <c r="B25" s="118"/>
      <c r="C25" s="119">
        <v>4</v>
      </c>
      <c r="D25" s="113">
        <f t="shared" si="0"/>
        <v>4</v>
      </c>
      <c r="E25" s="114">
        <f t="shared" si="1"/>
        <v>0</v>
      </c>
      <c r="F25" s="119">
        <v>4</v>
      </c>
    </row>
    <row r="26" spans="1:6" s="101" customFormat="1" ht="15" customHeight="1">
      <c r="A26" s="117" t="s">
        <v>68</v>
      </c>
      <c r="B26" s="118">
        <v>11</v>
      </c>
      <c r="C26" s="121">
        <v>12</v>
      </c>
      <c r="D26" s="113">
        <f t="shared" si="0"/>
        <v>1</v>
      </c>
      <c r="E26" s="114">
        <f t="shared" si="1"/>
        <v>9.0909090909090917</v>
      </c>
      <c r="F26" s="121">
        <v>12</v>
      </c>
    </row>
    <row r="27" spans="1:6" s="101" customFormat="1" ht="15" customHeight="1">
      <c r="A27" s="117" t="s">
        <v>74</v>
      </c>
      <c r="B27" s="121"/>
      <c r="C27" s="121"/>
      <c r="D27" s="113">
        <f t="shared" si="0"/>
        <v>0</v>
      </c>
      <c r="E27" s="114">
        <f t="shared" si="1"/>
        <v>0</v>
      </c>
      <c r="F27" s="121"/>
    </row>
    <row r="28" spans="1:6" s="101" customFormat="1" ht="15" customHeight="1">
      <c r="A28" s="115" t="s">
        <v>75</v>
      </c>
      <c r="B28" s="122">
        <f>SUM(B29:B38)</f>
        <v>1676</v>
      </c>
      <c r="C28" s="122">
        <f>SUM(C29:C38)</f>
        <v>3428</v>
      </c>
      <c r="D28" s="113">
        <f t="shared" si="0"/>
        <v>1752</v>
      </c>
      <c r="E28" s="114">
        <f t="shared" si="1"/>
        <v>104.5346062052506</v>
      </c>
      <c r="F28" s="122">
        <f>SUM(F29:F38)</f>
        <v>3428</v>
      </c>
    </row>
    <row r="29" spans="1:6" s="101" customFormat="1" ht="15" customHeight="1">
      <c r="A29" s="117" t="s">
        <v>59</v>
      </c>
      <c r="B29" s="123">
        <v>1195</v>
      </c>
      <c r="C29" s="123">
        <v>2216</v>
      </c>
      <c r="D29" s="113">
        <f t="shared" si="0"/>
        <v>1021</v>
      </c>
      <c r="E29" s="114">
        <f t="shared" si="1"/>
        <v>85.439330543933053</v>
      </c>
      <c r="F29" s="123">
        <v>2216</v>
      </c>
    </row>
    <row r="30" spans="1:6" s="101" customFormat="1" ht="15" customHeight="1">
      <c r="A30" s="117" t="s">
        <v>60</v>
      </c>
      <c r="B30" s="123"/>
      <c r="C30" s="123">
        <v>1</v>
      </c>
      <c r="D30" s="113">
        <f t="shared" si="0"/>
        <v>1</v>
      </c>
      <c r="E30" s="114">
        <f t="shared" si="1"/>
        <v>0</v>
      </c>
      <c r="F30" s="123">
        <v>1</v>
      </c>
    </row>
    <row r="31" spans="1:6" s="101" customFormat="1" ht="15" customHeight="1">
      <c r="A31" s="117" t="s">
        <v>61</v>
      </c>
      <c r="B31" s="123">
        <v>99</v>
      </c>
      <c r="C31" s="123">
        <v>586</v>
      </c>
      <c r="D31" s="113">
        <f t="shared" si="0"/>
        <v>487</v>
      </c>
      <c r="E31" s="114">
        <f t="shared" si="1"/>
        <v>491.91919191919197</v>
      </c>
      <c r="F31" s="123">
        <v>586</v>
      </c>
    </row>
    <row r="32" spans="1:6" s="101" customFormat="1" ht="15" customHeight="1">
      <c r="A32" s="117" t="s">
        <v>76</v>
      </c>
      <c r="B32" s="123"/>
      <c r="C32" s="123"/>
      <c r="D32" s="113">
        <f t="shared" si="0"/>
        <v>0</v>
      </c>
      <c r="E32" s="114">
        <f t="shared" si="1"/>
        <v>0</v>
      </c>
      <c r="F32" s="123"/>
    </row>
    <row r="33" spans="1:6" s="101" customFormat="1" ht="15" customHeight="1">
      <c r="A33" s="117" t="s">
        <v>77</v>
      </c>
      <c r="B33" s="123"/>
      <c r="C33" s="123"/>
      <c r="D33" s="113">
        <f t="shared" si="0"/>
        <v>0</v>
      </c>
      <c r="E33" s="114">
        <f t="shared" si="1"/>
        <v>0</v>
      </c>
      <c r="F33" s="123"/>
    </row>
    <row r="34" spans="1:6" s="101" customFormat="1" ht="15" customHeight="1">
      <c r="A34" s="117" t="s">
        <v>78</v>
      </c>
      <c r="B34" s="123"/>
      <c r="C34" s="123"/>
      <c r="D34" s="113">
        <f t="shared" si="0"/>
        <v>0</v>
      </c>
      <c r="E34" s="114">
        <f t="shared" si="1"/>
        <v>0</v>
      </c>
      <c r="F34" s="123"/>
    </row>
    <row r="35" spans="1:6" s="101" customFormat="1" ht="15" customHeight="1">
      <c r="A35" s="117" t="s">
        <v>79</v>
      </c>
      <c r="B35" s="123">
        <v>67</v>
      </c>
      <c r="C35" s="123">
        <v>266</v>
      </c>
      <c r="D35" s="113">
        <f t="shared" si="0"/>
        <v>199</v>
      </c>
      <c r="E35" s="114">
        <f t="shared" si="1"/>
        <v>297.0149253731343</v>
      </c>
      <c r="F35" s="123">
        <v>266</v>
      </c>
    </row>
    <row r="36" spans="1:6" s="101" customFormat="1" ht="15" customHeight="1">
      <c r="A36" s="117" t="s">
        <v>80</v>
      </c>
      <c r="B36" s="123"/>
      <c r="C36" s="123"/>
      <c r="D36" s="113">
        <f t="shared" si="0"/>
        <v>0</v>
      </c>
      <c r="E36" s="114">
        <f t="shared" si="1"/>
        <v>0</v>
      </c>
      <c r="F36" s="123"/>
    </row>
    <row r="37" spans="1:6" s="101" customFormat="1" ht="15" customHeight="1">
      <c r="A37" s="117" t="s">
        <v>68</v>
      </c>
      <c r="B37" s="123">
        <v>212</v>
      </c>
      <c r="C37" s="123">
        <v>300</v>
      </c>
      <c r="D37" s="113">
        <f t="shared" si="0"/>
        <v>88</v>
      </c>
      <c r="E37" s="114">
        <f t="shared" si="1"/>
        <v>41.509433962264154</v>
      </c>
      <c r="F37" s="123">
        <v>300</v>
      </c>
    </row>
    <row r="38" spans="1:6" s="101" customFormat="1" ht="15" customHeight="1">
      <c r="A38" s="117" t="s">
        <v>81</v>
      </c>
      <c r="B38" s="123">
        <v>103</v>
      </c>
      <c r="C38" s="123">
        <v>59</v>
      </c>
      <c r="D38" s="113">
        <f t="shared" si="0"/>
        <v>-44</v>
      </c>
      <c r="E38" s="114">
        <f t="shared" si="1"/>
        <v>-42.718446601941743</v>
      </c>
      <c r="F38" s="123">
        <v>59</v>
      </c>
    </row>
    <row r="39" spans="1:6" s="101" customFormat="1" ht="15" customHeight="1">
      <c r="A39" s="115" t="s">
        <v>82</v>
      </c>
      <c r="B39" s="122">
        <f>SUM(B40:B50)</f>
        <v>138</v>
      </c>
      <c r="C39" s="122">
        <f>SUM(C40:C50)</f>
        <v>217</v>
      </c>
      <c r="D39" s="113">
        <f t="shared" si="0"/>
        <v>79</v>
      </c>
      <c r="E39" s="114">
        <f t="shared" si="1"/>
        <v>57.246376811594203</v>
      </c>
      <c r="F39" s="122">
        <f>SUM(F40:F50)</f>
        <v>217</v>
      </c>
    </row>
    <row r="40" spans="1:6" s="101" customFormat="1" ht="15" customHeight="1">
      <c r="A40" s="117" t="s">
        <v>59</v>
      </c>
      <c r="B40" s="123">
        <v>77</v>
      </c>
      <c r="C40" s="123">
        <v>138</v>
      </c>
      <c r="D40" s="113">
        <f t="shared" si="0"/>
        <v>61</v>
      </c>
      <c r="E40" s="114">
        <f t="shared" si="1"/>
        <v>79.220779220779221</v>
      </c>
      <c r="F40" s="123">
        <v>138</v>
      </c>
    </row>
    <row r="41" spans="1:6" s="101" customFormat="1" ht="15" customHeight="1">
      <c r="A41" s="117" t="s">
        <v>60</v>
      </c>
      <c r="B41" s="123"/>
      <c r="C41" s="123"/>
      <c r="D41" s="113">
        <f t="shared" si="0"/>
        <v>0</v>
      </c>
      <c r="E41" s="114">
        <f t="shared" si="1"/>
        <v>0</v>
      </c>
      <c r="F41" s="123"/>
    </row>
    <row r="42" spans="1:6" s="101" customFormat="1" ht="15" customHeight="1">
      <c r="A42" s="117" t="s">
        <v>61</v>
      </c>
      <c r="B42" s="123"/>
      <c r="C42" s="123"/>
      <c r="D42" s="113">
        <f t="shared" si="0"/>
        <v>0</v>
      </c>
      <c r="E42" s="114">
        <f t="shared" si="1"/>
        <v>0</v>
      </c>
      <c r="F42" s="123"/>
    </row>
    <row r="43" spans="1:6" s="101" customFormat="1" ht="15" customHeight="1">
      <c r="A43" s="117" t="s">
        <v>83</v>
      </c>
      <c r="B43" s="123"/>
      <c r="C43" s="123"/>
      <c r="D43" s="113">
        <f t="shared" si="0"/>
        <v>0</v>
      </c>
      <c r="E43" s="114">
        <f t="shared" si="1"/>
        <v>0</v>
      </c>
      <c r="F43" s="123"/>
    </row>
    <row r="44" spans="1:6" s="101" customFormat="1" ht="15" customHeight="1">
      <c r="A44" s="117" t="s">
        <v>84</v>
      </c>
      <c r="B44" s="123"/>
      <c r="C44" s="123"/>
      <c r="D44" s="113">
        <f t="shared" si="0"/>
        <v>0</v>
      </c>
      <c r="E44" s="114">
        <f t="shared" si="1"/>
        <v>0</v>
      </c>
      <c r="F44" s="123"/>
    </row>
    <row r="45" spans="1:6" s="101" customFormat="1" ht="15" customHeight="1">
      <c r="A45" s="117" t="s">
        <v>85</v>
      </c>
      <c r="B45" s="123"/>
      <c r="C45" s="123"/>
      <c r="D45" s="113">
        <f t="shared" si="0"/>
        <v>0</v>
      </c>
      <c r="E45" s="114">
        <f t="shared" si="1"/>
        <v>0</v>
      </c>
      <c r="F45" s="123"/>
    </row>
    <row r="46" spans="1:6" s="101" customFormat="1" ht="15" customHeight="1">
      <c r="A46" s="117" t="s">
        <v>86</v>
      </c>
      <c r="B46" s="123"/>
      <c r="C46" s="123"/>
      <c r="D46" s="113">
        <f t="shared" si="0"/>
        <v>0</v>
      </c>
      <c r="E46" s="114">
        <f t="shared" si="1"/>
        <v>0</v>
      </c>
      <c r="F46" s="123"/>
    </row>
    <row r="47" spans="1:6" s="101" customFormat="1" ht="15" customHeight="1">
      <c r="A47" s="117" t="s">
        <v>87</v>
      </c>
      <c r="B47" s="123">
        <v>29</v>
      </c>
      <c r="C47" s="123">
        <v>23</v>
      </c>
      <c r="D47" s="113">
        <f t="shared" si="0"/>
        <v>-6</v>
      </c>
      <c r="E47" s="114">
        <f t="shared" si="1"/>
        <v>-20.689655172413794</v>
      </c>
      <c r="F47" s="123">
        <v>23</v>
      </c>
    </row>
    <row r="48" spans="1:6" s="101" customFormat="1" ht="15" customHeight="1">
      <c r="A48" s="117" t="s">
        <v>88</v>
      </c>
      <c r="B48" s="123"/>
      <c r="C48" s="123"/>
      <c r="D48" s="113">
        <f t="shared" si="0"/>
        <v>0</v>
      </c>
      <c r="E48" s="114">
        <f t="shared" si="1"/>
        <v>0</v>
      </c>
      <c r="F48" s="123"/>
    </row>
    <row r="49" spans="1:6" s="101" customFormat="1" ht="15" customHeight="1">
      <c r="A49" s="117" t="s">
        <v>68</v>
      </c>
      <c r="B49" s="123">
        <v>32</v>
      </c>
      <c r="C49" s="123">
        <v>56</v>
      </c>
      <c r="D49" s="113">
        <f t="shared" si="0"/>
        <v>24</v>
      </c>
      <c r="E49" s="114">
        <f t="shared" si="1"/>
        <v>75</v>
      </c>
      <c r="F49" s="123">
        <v>56</v>
      </c>
    </row>
    <row r="50" spans="1:6" s="101" customFormat="1" ht="15" customHeight="1">
      <c r="A50" s="117" t="s">
        <v>89</v>
      </c>
      <c r="B50" s="123"/>
      <c r="C50" s="123"/>
      <c r="D50" s="113">
        <f t="shared" si="0"/>
        <v>0</v>
      </c>
      <c r="E50" s="114">
        <f t="shared" si="1"/>
        <v>0</v>
      </c>
      <c r="F50" s="123"/>
    </row>
    <row r="51" spans="1:6" s="101" customFormat="1" ht="15" customHeight="1">
      <c r="A51" s="115" t="s">
        <v>90</v>
      </c>
      <c r="B51" s="122">
        <f>SUM(B52:B61)</f>
        <v>47</v>
      </c>
      <c r="C51" s="122">
        <f>SUM(C52:C61)</f>
        <v>49</v>
      </c>
      <c r="D51" s="113">
        <f t="shared" si="0"/>
        <v>2</v>
      </c>
      <c r="E51" s="114">
        <f t="shared" si="1"/>
        <v>4.2553191489361701</v>
      </c>
      <c r="F51" s="122">
        <f>SUM(F52:F61)</f>
        <v>49</v>
      </c>
    </row>
    <row r="52" spans="1:6" s="101" customFormat="1" ht="15" customHeight="1">
      <c r="A52" s="117" t="s">
        <v>59</v>
      </c>
      <c r="B52" s="123">
        <v>29</v>
      </c>
      <c r="C52" s="123">
        <v>21</v>
      </c>
      <c r="D52" s="113">
        <f t="shared" si="0"/>
        <v>-8</v>
      </c>
      <c r="E52" s="114">
        <f t="shared" si="1"/>
        <v>-27.586206896551722</v>
      </c>
      <c r="F52" s="123">
        <v>21</v>
      </c>
    </row>
    <row r="53" spans="1:6" s="101" customFormat="1" ht="15" customHeight="1">
      <c r="A53" s="117" t="s">
        <v>60</v>
      </c>
      <c r="B53" s="123"/>
      <c r="C53" s="123"/>
      <c r="D53" s="113">
        <f t="shared" si="0"/>
        <v>0</v>
      </c>
      <c r="E53" s="114">
        <f t="shared" si="1"/>
        <v>0</v>
      </c>
      <c r="F53" s="123"/>
    </row>
    <row r="54" spans="1:6" s="101" customFormat="1" ht="15" customHeight="1">
      <c r="A54" s="117" t="s">
        <v>61</v>
      </c>
      <c r="B54" s="123"/>
      <c r="C54" s="123"/>
      <c r="D54" s="113">
        <f t="shared" si="0"/>
        <v>0</v>
      </c>
      <c r="E54" s="114">
        <f t="shared" si="1"/>
        <v>0</v>
      </c>
      <c r="F54" s="123"/>
    </row>
    <row r="55" spans="1:6" s="101" customFormat="1" ht="15" customHeight="1">
      <c r="A55" s="117" t="s">
        <v>91</v>
      </c>
      <c r="B55" s="123"/>
      <c r="C55" s="123"/>
      <c r="D55" s="113">
        <f t="shared" si="0"/>
        <v>0</v>
      </c>
      <c r="E55" s="114">
        <f t="shared" si="1"/>
        <v>0</v>
      </c>
      <c r="F55" s="123"/>
    </row>
    <row r="56" spans="1:6" s="101" customFormat="1" ht="15" customHeight="1">
      <c r="A56" s="117" t="s">
        <v>92</v>
      </c>
      <c r="B56" s="123"/>
      <c r="C56" s="123"/>
      <c r="D56" s="113">
        <f t="shared" si="0"/>
        <v>0</v>
      </c>
      <c r="E56" s="114">
        <f t="shared" si="1"/>
        <v>0</v>
      </c>
      <c r="F56" s="123"/>
    </row>
    <row r="57" spans="1:6" s="101" customFormat="1" ht="15" customHeight="1">
      <c r="A57" s="117" t="s">
        <v>93</v>
      </c>
      <c r="B57" s="123"/>
      <c r="C57" s="123"/>
      <c r="D57" s="113">
        <f t="shared" si="0"/>
        <v>0</v>
      </c>
      <c r="E57" s="114">
        <f t="shared" si="1"/>
        <v>0</v>
      </c>
      <c r="F57" s="123"/>
    </row>
    <row r="58" spans="1:6" s="101" customFormat="1" ht="15" customHeight="1">
      <c r="A58" s="117" t="s">
        <v>94</v>
      </c>
      <c r="B58" s="123"/>
      <c r="C58" s="123">
        <v>6</v>
      </c>
      <c r="D58" s="113">
        <f t="shared" si="0"/>
        <v>6</v>
      </c>
      <c r="E58" s="114">
        <f t="shared" si="1"/>
        <v>0</v>
      </c>
      <c r="F58" s="123">
        <v>6</v>
      </c>
    </row>
    <row r="59" spans="1:6" s="101" customFormat="1" ht="15" customHeight="1">
      <c r="A59" s="117" t="s">
        <v>95</v>
      </c>
      <c r="B59" s="123"/>
      <c r="C59" s="123"/>
      <c r="D59" s="113">
        <f t="shared" si="0"/>
        <v>0</v>
      </c>
      <c r="E59" s="114">
        <f t="shared" si="1"/>
        <v>0</v>
      </c>
      <c r="F59" s="123"/>
    </row>
    <row r="60" spans="1:6" s="101" customFormat="1" ht="15" customHeight="1">
      <c r="A60" s="117" t="s">
        <v>68</v>
      </c>
      <c r="B60" s="123">
        <v>18</v>
      </c>
      <c r="C60" s="123">
        <v>22</v>
      </c>
      <c r="D60" s="113">
        <f t="shared" si="0"/>
        <v>4</v>
      </c>
      <c r="E60" s="114">
        <f t="shared" si="1"/>
        <v>22.222222222222221</v>
      </c>
      <c r="F60" s="123">
        <v>22</v>
      </c>
    </row>
    <row r="61" spans="1:6" s="101" customFormat="1" ht="15" customHeight="1">
      <c r="A61" s="117" t="s">
        <v>96</v>
      </c>
      <c r="B61" s="123"/>
      <c r="C61" s="123"/>
      <c r="D61" s="113">
        <f t="shared" si="0"/>
        <v>0</v>
      </c>
      <c r="E61" s="114">
        <f t="shared" si="1"/>
        <v>0</v>
      </c>
      <c r="F61" s="123"/>
    </row>
    <row r="62" spans="1:6" s="101" customFormat="1" ht="15" customHeight="1">
      <c r="A62" s="115" t="s">
        <v>97</v>
      </c>
      <c r="B62" s="122">
        <f>SUM(B63:B72)</f>
        <v>577</v>
      </c>
      <c r="C62" s="122">
        <f>SUM(C63:C72)</f>
        <v>783</v>
      </c>
      <c r="D62" s="113">
        <f t="shared" si="0"/>
        <v>206</v>
      </c>
      <c r="E62" s="114">
        <f t="shared" si="1"/>
        <v>35.701906412478337</v>
      </c>
      <c r="F62" s="122">
        <f>SUM(F63:F72)</f>
        <v>783</v>
      </c>
    </row>
    <row r="63" spans="1:6" s="101" customFormat="1" ht="15" customHeight="1">
      <c r="A63" s="117" t="s">
        <v>59</v>
      </c>
      <c r="B63" s="123">
        <v>264</v>
      </c>
      <c r="C63" s="123">
        <v>57</v>
      </c>
      <c r="D63" s="113">
        <f t="shared" si="0"/>
        <v>-207</v>
      </c>
      <c r="E63" s="114">
        <f t="shared" si="1"/>
        <v>-78.409090909090907</v>
      </c>
      <c r="F63" s="123">
        <v>57</v>
      </c>
    </row>
    <row r="64" spans="1:6" s="101" customFormat="1" ht="15" customHeight="1">
      <c r="A64" s="117" t="s">
        <v>60</v>
      </c>
      <c r="B64" s="123"/>
      <c r="C64" s="123"/>
      <c r="D64" s="113">
        <f t="shared" si="0"/>
        <v>0</v>
      </c>
      <c r="E64" s="114">
        <f t="shared" si="1"/>
        <v>0</v>
      </c>
      <c r="F64" s="123"/>
    </row>
    <row r="65" spans="1:6" s="101" customFormat="1" ht="15" customHeight="1">
      <c r="A65" s="117" t="s">
        <v>61</v>
      </c>
      <c r="B65" s="123"/>
      <c r="C65" s="123"/>
      <c r="D65" s="113">
        <f t="shared" si="0"/>
        <v>0</v>
      </c>
      <c r="E65" s="114">
        <f t="shared" si="1"/>
        <v>0</v>
      </c>
      <c r="F65" s="123"/>
    </row>
    <row r="66" spans="1:6" s="101" customFormat="1" ht="15" customHeight="1">
      <c r="A66" s="117" t="s">
        <v>98</v>
      </c>
      <c r="B66" s="123"/>
      <c r="C66" s="123">
        <v>55</v>
      </c>
      <c r="D66" s="113">
        <f t="shared" si="0"/>
        <v>55</v>
      </c>
      <c r="E66" s="114">
        <f t="shared" si="1"/>
        <v>0</v>
      </c>
      <c r="F66" s="123">
        <v>55</v>
      </c>
    </row>
    <row r="67" spans="1:6" s="101" customFormat="1" ht="15" customHeight="1">
      <c r="A67" s="117" t="s">
        <v>99</v>
      </c>
      <c r="B67" s="123"/>
      <c r="C67" s="123">
        <v>18</v>
      </c>
      <c r="D67" s="113">
        <f t="shared" si="0"/>
        <v>18</v>
      </c>
      <c r="E67" s="114">
        <f t="shared" si="1"/>
        <v>0</v>
      </c>
      <c r="F67" s="123">
        <v>18</v>
      </c>
    </row>
    <row r="68" spans="1:6" s="101" customFormat="1" ht="15" customHeight="1">
      <c r="A68" s="117" t="s">
        <v>100</v>
      </c>
      <c r="B68" s="123"/>
      <c r="C68" s="123"/>
      <c r="D68" s="113">
        <f t="shared" si="0"/>
        <v>0</v>
      </c>
      <c r="E68" s="114">
        <f t="shared" si="1"/>
        <v>0</v>
      </c>
      <c r="F68" s="123"/>
    </row>
    <row r="69" spans="1:6" s="101" customFormat="1" ht="15" customHeight="1">
      <c r="A69" s="117" t="s">
        <v>101</v>
      </c>
      <c r="B69" s="123"/>
      <c r="C69" s="123"/>
      <c r="D69" s="113">
        <f t="shared" ref="D69:D100" si="2">C69-B69</f>
        <v>0</v>
      </c>
      <c r="E69" s="114">
        <f t="shared" ref="E69:E100" si="3">IF(B69=0,,D69/B69*100)</f>
        <v>0</v>
      </c>
      <c r="F69" s="123"/>
    </row>
    <row r="70" spans="1:6" s="101" customFormat="1" ht="15" customHeight="1">
      <c r="A70" s="117" t="s">
        <v>102</v>
      </c>
      <c r="B70" s="123"/>
      <c r="C70" s="123"/>
      <c r="D70" s="113">
        <f t="shared" si="2"/>
        <v>0</v>
      </c>
      <c r="E70" s="114">
        <f t="shared" si="3"/>
        <v>0</v>
      </c>
      <c r="F70" s="123"/>
    </row>
    <row r="71" spans="1:6" s="101" customFormat="1" ht="15" customHeight="1">
      <c r="A71" s="117" t="s">
        <v>68</v>
      </c>
      <c r="B71" s="123">
        <v>313</v>
      </c>
      <c r="C71" s="123">
        <v>503</v>
      </c>
      <c r="D71" s="113">
        <f t="shared" si="2"/>
        <v>190</v>
      </c>
      <c r="E71" s="114">
        <f t="shared" si="3"/>
        <v>60.70287539936102</v>
      </c>
      <c r="F71" s="123">
        <v>503</v>
      </c>
    </row>
    <row r="72" spans="1:6" s="101" customFormat="1" ht="15" customHeight="1">
      <c r="A72" s="117" t="s">
        <v>103</v>
      </c>
      <c r="B72" s="123"/>
      <c r="C72" s="123">
        <v>150</v>
      </c>
      <c r="D72" s="113">
        <f t="shared" si="2"/>
        <v>150</v>
      </c>
      <c r="E72" s="114">
        <f t="shared" si="3"/>
        <v>0</v>
      </c>
      <c r="F72" s="123">
        <v>150</v>
      </c>
    </row>
    <row r="73" spans="1:6" s="101" customFormat="1" ht="15" customHeight="1">
      <c r="A73" s="115" t="s">
        <v>104</v>
      </c>
      <c r="B73" s="122">
        <f>SUM(B74:B84)</f>
        <v>0</v>
      </c>
      <c r="C73" s="122">
        <f>SUM(C74:C84)</f>
        <v>1000</v>
      </c>
      <c r="D73" s="113">
        <f t="shared" si="2"/>
        <v>1000</v>
      </c>
      <c r="E73" s="114">
        <f t="shared" si="3"/>
        <v>0</v>
      </c>
      <c r="F73" s="122">
        <f>SUM(F74:F84)</f>
        <v>1000</v>
      </c>
    </row>
    <row r="74" spans="1:6" s="101" customFormat="1" ht="15" customHeight="1">
      <c r="A74" s="117" t="s">
        <v>59</v>
      </c>
      <c r="B74" s="123"/>
      <c r="C74" s="123">
        <v>1000</v>
      </c>
      <c r="D74" s="113">
        <f t="shared" si="2"/>
        <v>1000</v>
      </c>
      <c r="E74" s="114">
        <f t="shared" si="3"/>
        <v>0</v>
      </c>
      <c r="F74" s="123">
        <v>1000</v>
      </c>
    </row>
    <row r="75" spans="1:6" s="101" customFormat="1" ht="15" customHeight="1">
      <c r="A75" s="117" t="s">
        <v>60</v>
      </c>
      <c r="B75" s="123"/>
      <c r="C75" s="123"/>
      <c r="D75" s="113">
        <f t="shared" si="2"/>
        <v>0</v>
      </c>
      <c r="E75" s="114">
        <f t="shared" si="3"/>
        <v>0</v>
      </c>
      <c r="F75" s="123"/>
    </row>
    <row r="76" spans="1:6" s="101" customFormat="1" ht="15" customHeight="1">
      <c r="A76" s="117" t="s">
        <v>61</v>
      </c>
      <c r="B76" s="123"/>
      <c r="C76" s="123"/>
      <c r="D76" s="113">
        <f t="shared" si="2"/>
        <v>0</v>
      </c>
      <c r="E76" s="114">
        <f t="shared" si="3"/>
        <v>0</v>
      </c>
      <c r="F76" s="123"/>
    </row>
    <row r="77" spans="1:6" s="101" customFormat="1" ht="15" customHeight="1">
      <c r="A77" s="117" t="s">
        <v>105</v>
      </c>
      <c r="B77" s="123"/>
      <c r="C77" s="123"/>
      <c r="D77" s="113">
        <f t="shared" si="2"/>
        <v>0</v>
      </c>
      <c r="E77" s="114">
        <f t="shared" si="3"/>
        <v>0</v>
      </c>
      <c r="F77" s="123"/>
    </row>
    <row r="78" spans="1:6" s="101" customFormat="1" ht="15" customHeight="1">
      <c r="A78" s="117" t="s">
        <v>106</v>
      </c>
      <c r="B78" s="123"/>
      <c r="C78" s="123"/>
      <c r="D78" s="113">
        <f t="shared" si="2"/>
        <v>0</v>
      </c>
      <c r="E78" s="114">
        <f t="shared" si="3"/>
        <v>0</v>
      </c>
      <c r="F78" s="123"/>
    </row>
    <row r="79" spans="1:6" s="101" customFormat="1" ht="15" customHeight="1">
      <c r="A79" s="117" t="s">
        <v>107</v>
      </c>
      <c r="B79" s="123"/>
      <c r="C79" s="123"/>
      <c r="D79" s="113">
        <f t="shared" si="2"/>
        <v>0</v>
      </c>
      <c r="E79" s="114">
        <f t="shared" si="3"/>
        <v>0</v>
      </c>
      <c r="F79" s="123"/>
    </row>
    <row r="80" spans="1:6" s="101" customFormat="1" ht="15" customHeight="1">
      <c r="A80" s="117" t="s">
        <v>108</v>
      </c>
      <c r="B80" s="123"/>
      <c r="C80" s="123"/>
      <c r="D80" s="113">
        <f t="shared" si="2"/>
        <v>0</v>
      </c>
      <c r="E80" s="114">
        <f t="shared" si="3"/>
        <v>0</v>
      </c>
      <c r="F80" s="123"/>
    </row>
    <row r="81" spans="1:6" s="101" customFormat="1" ht="15" customHeight="1">
      <c r="A81" s="117" t="s">
        <v>109</v>
      </c>
      <c r="B81" s="123"/>
      <c r="C81" s="123"/>
      <c r="D81" s="113">
        <f t="shared" si="2"/>
        <v>0</v>
      </c>
      <c r="E81" s="114">
        <f t="shared" si="3"/>
        <v>0</v>
      </c>
      <c r="F81" s="123"/>
    </row>
    <row r="82" spans="1:6" s="101" customFormat="1" ht="15" customHeight="1">
      <c r="A82" s="117" t="s">
        <v>101</v>
      </c>
      <c r="B82" s="123"/>
      <c r="C82" s="123"/>
      <c r="D82" s="113">
        <f t="shared" si="2"/>
        <v>0</v>
      </c>
      <c r="E82" s="114">
        <f t="shared" si="3"/>
        <v>0</v>
      </c>
      <c r="F82" s="123"/>
    </row>
    <row r="83" spans="1:6" s="101" customFormat="1" ht="15" customHeight="1">
      <c r="A83" s="117" t="s">
        <v>68</v>
      </c>
      <c r="B83" s="123"/>
      <c r="C83" s="123"/>
      <c r="D83" s="113">
        <f t="shared" si="2"/>
        <v>0</v>
      </c>
      <c r="E83" s="114">
        <f t="shared" si="3"/>
        <v>0</v>
      </c>
      <c r="F83" s="123"/>
    </row>
    <row r="84" spans="1:6" s="101" customFormat="1" ht="15" customHeight="1">
      <c r="A84" s="117" t="s">
        <v>110</v>
      </c>
      <c r="B84" s="123"/>
      <c r="C84" s="123"/>
      <c r="D84" s="113">
        <f t="shared" si="2"/>
        <v>0</v>
      </c>
      <c r="E84" s="114">
        <f t="shared" si="3"/>
        <v>0</v>
      </c>
      <c r="F84" s="123"/>
    </row>
    <row r="85" spans="1:6" s="101" customFormat="1" ht="15" customHeight="1">
      <c r="A85" s="115" t="s">
        <v>111</v>
      </c>
      <c r="B85" s="122">
        <f>SUM(B86:B93)</f>
        <v>81</v>
      </c>
      <c r="C85" s="122">
        <f>SUM(C86:C93)</f>
        <v>121</v>
      </c>
      <c r="D85" s="113">
        <f t="shared" si="2"/>
        <v>40</v>
      </c>
      <c r="E85" s="114">
        <f t="shared" si="3"/>
        <v>49.382716049382715</v>
      </c>
      <c r="F85" s="122">
        <f>SUM(F86:F93)</f>
        <v>121</v>
      </c>
    </row>
    <row r="86" spans="1:6" s="101" customFormat="1" ht="15" customHeight="1">
      <c r="A86" s="117" t="s">
        <v>59</v>
      </c>
      <c r="B86" s="123">
        <v>68</v>
      </c>
      <c r="C86" s="123">
        <v>50</v>
      </c>
      <c r="D86" s="113">
        <f t="shared" si="2"/>
        <v>-18</v>
      </c>
      <c r="E86" s="114">
        <f t="shared" si="3"/>
        <v>-26.47058823529412</v>
      </c>
      <c r="F86" s="123">
        <v>50</v>
      </c>
    </row>
    <row r="87" spans="1:6" s="101" customFormat="1" ht="15" customHeight="1">
      <c r="A87" s="117" t="s">
        <v>60</v>
      </c>
      <c r="B87" s="123"/>
      <c r="C87" s="123"/>
      <c r="D87" s="113">
        <f t="shared" si="2"/>
        <v>0</v>
      </c>
      <c r="E87" s="114">
        <f t="shared" si="3"/>
        <v>0</v>
      </c>
      <c r="F87" s="123"/>
    </row>
    <row r="88" spans="1:6" s="101" customFormat="1" ht="15" customHeight="1">
      <c r="A88" s="117" t="s">
        <v>61</v>
      </c>
      <c r="B88" s="123"/>
      <c r="C88" s="123"/>
      <c r="D88" s="113">
        <f t="shared" si="2"/>
        <v>0</v>
      </c>
      <c r="E88" s="114">
        <f t="shared" si="3"/>
        <v>0</v>
      </c>
      <c r="F88" s="123"/>
    </row>
    <row r="89" spans="1:6" s="101" customFormat="1" ht="15" customHeight="1">
      <c r="A89" s="117" t="s">
        <v>112</v>
      </c>
      <c r="B89" s="123"/>
      <c r="C89" s="123">
        <v>58</v>
      </c>
      <c r="D89" s="113">
        <f t="shared" si="2"/>
        <v>58</v>
      </c>
      <c r="E89" s="114">
        <f t="shared" si="3"/>
        <v>0</v>
      </c>
      <c r="F89" s="123">
        <v>58</v>
      </c>
    </row>
    <row r="90" spans="1:6" s="101" customFormat="1" ht="15" customHeight="1">
      <c r="A90" s="117" t="s">
        <v>113</v>
      </c>
      <c r="B90" s="123"/>
      <c r="C90" s="123"/>
      <c r="D90" s="113">
        <f t="shared" si="2"/>
        <v>0</v>
      </c>
      <c r="E90" s="114">
        <f t="shared" si="3"/>
        <v>0</v>
      </c>
      <c r="F90" s="123"/>
    </row>
    <row r="91" spans="1:6" s="101" customFormat="1" ht="15" customHeight="1">
      <c r="A91" s="117" t="s">
        <v>101</v>
      </c>
      <c r="B91" s="123"/>
      <c r="C91" s="123"/>
      <c r="D91" s="113">
        <f t="shared" si="2"/>
        <v>0</v>
      </c>
      <c r="E91" s="114">
        <f t="shared" si="3"/>
        <v>0</v>
      </c>
      <c r="F91" s="123"/>
    </row>
    <row r="92" spans="1:6" s="101" customFormat="1" ht="15" customHeight="1">
      <c r="A92" s="117" t="s">
        <v>68</v>
      </c>
      <c r="B92" s="123">
        <v>13</v>
      </c>
      <c r="C92" s="123">
        <v>13</v>
      </c>
      <c r="D92" s="113">
        <f t="shared" si="2"/>
        <v>0</v>
      </c>
      <c r="E92" s="114">
        <f t="shared" si="3"/>
        <v>0</v>
      </c>
      <c r="F92" s="123">
        <v>13</v>
      </c>
    </row>
    <row r="93" spans="1:6" s="101" customFormat="1" ht="15" customHeight="1">
      <c r="A93" s="117" t="s">
        <v>114</v>
      </c>
      <c r="B93" s="123"/>
      <c r="C93" s="123"/>
      <c r="D93" s="113">
        <f t="shared" si="2"/>
        <v>0</v>
      </c>
      <c r="E93" s="114">
        <f t="shared" si="3"/>
        <v>0</v>
      </c>
      <c r="F93" s="123"/>
    </row>
    <row r="94" spans="1:6" s="101" customFormat="1" ht="15" customHeight="1">
      <c r="A94" s="115" t="s">
        <v>115</v>
      </c>
      <c r="B94" s="122">
        <f>SUM(B95:B106)</f>
        <v>0</v>
      </c>
      <c r="C94" s="122">
        <f>SUM(C95:C106)</f>
        <v>0</v>
      </c>
      <c r="D94" s="113">
        <f t="shared" si="2"/>
        <v>0</v>
      </c>
      <c r="E94" s="114">
        <f t="shared" si="3"/>
        <v>0</v>
      </c>
      <c r="F94" s="122">
        <f>SUM(F95:F106)</f>
        <v>0</v>
      </c>
    </row>
    <row r="95" spans="1:6" s="101" customFormat="1" ht="15" customHeight="1">
      <c r="A95" s="117" t="s">
        <v>59</v>
      </c>
      <c r="B95" s="123"/>
      <c r="C95" s="123"/>
      <c r="D95" s="113">
        <f t="shared" si="2"/>
        <v>0</v>
      </c>
      <c r="E95" s="114">
        <f t="shared" si="3"/>
        <v>0</v>
      </c>
      <c r="F95" s="123"/>
    </row>
    <row r="96" spans="1:6" s="101" customFormat="1" ht="15" customHeight="1">
      <c r="A96" s="117" t="s">
        <v>60</v>
      </c>
      <c r="B96" s="123"/>
      <c r="C96" s="123"/>
      <c r="D96" s="113">
        <f t="shared" si="2"/>
        <v>0</v>
      </c>
      <c r="E96" s="114">
        <f t="shared" si="3"/>
        <v>0</v>
      </c>
      <c r="F96" s="123"/>
    </row>
    <row r="97" spans="1:6" s="101" customFormat="1" ht="15" customHeight="1">
      <c r="A97" s="117" t="s">
        <v>61</v>
      </c>
      <c r="B97" s="123"/>
      <c r="C97" s="123"/>
      <c r="D97" s="113">
        <f t="shared" si="2"/>
        <v>0</v>
      </c>
      <c r="E97" s="114">
        <f t="shared" si="3"/>
        <v>0</v>
      </c>
      <c r="F97" s="123"/>
    </row>
    <row r="98" spans="1:6" s="101" customFormat="1" ht="15" customHeight="1">
      <c r="A98" s="117" t="s">
        <v>116</v>
      </c>
      <c r="B98" s="123"/>
      <c r="C98" s="123"/>
      <c r="D98" s="113">
        <f t="shared" si="2"/>
        <v>0</v>
      </c>
      <c r="E98" s="114">
        <f t="shared" si="3"/>
        <v>0</v>
      </c>
      <c r="F98" s="123"/>
    </row>
    <row r="99" spans="1:6" s="101" customFormat="1" ht="15" customHeight="1">
      <c r="A99" s="117" t="s">
        <v>117</v>
      </c>
      <c r="B99" s="123"/>
      <c r="C99" s="123"/>
      <c r="D99" s="113">
        <f t="shared" si="2"/>
        <v>0</v>
      </c>
      <c r="E99" s="114">
        <f t="shared" si="3"/>
        <v>0</v>
      </c>
      <c r="F99" s="123"/>
    </row>
    <row r="100" spans="1:6" s="101" customFormat="1" ht="15" customHeight="1">
      <c r="A100" s="117" t="s">
        <v>101</v>
      </c>
      <c r="B100" s="123"/>
      <c r="C100" s="123"/>
      <c r="D100" s="113">
        <f t="shared" si="2"/>
        <v>0</v>
      </c>
      <c r="E100" s="114">
        <f t="shared" si="3"/>
        <v>0</v>
      </c>
      <c r="F100" s="123"/>
    </row>
    <row r="101" spans="1:6" s="101" customFormat="1" ht="15" customHeight="1">
      <c r="A101" s="117" t="s">
        <v>118</v>
      </c>
      <c r="B101" s="123"/>
      <c r="C101" s="123"/>
      <c r="D101" s="113"/>
      <c r="E101" s="114"/>
      <c r="F101" s="123"/>
    </row>
    <row r="102" spans="1:6" s="101" customFormat="1" ht="15" customHeight="1">
      <c r="A102" s="117" t="s">
        <v>119</v>
      </c>
      <c r="B102" s="123"/>
      <c r="C102" s="123"/>
      <c r="D102" s="113"/>
      <c r="E102" s="114"/>
      <c r="F102" s="123"/>
    </row>
    <row r="103" spans="1:6" s="101" customFormat="1" ht="15" customHeight="1">
      <c r="A103" s="117" t="s">
        <v>120</v>
      </c>
      <c r="B103" s="123"/>
      <c r="C103" s="123"/>
      <c r="D103" s="113"/>
      <c r="E103" s="114"/>
      <c r="F103" s="123"/>
    </row>
    <row r="104" spans="1:6" s="101" customFormat="1" ht="15" customHeight="1">
      <c r="A104" s="117" t="s">
        <v>121</v>
      </c>
      <c r="B104" s="123"/>
      <c r="C104" s="123"/>
      <c r="D104" s="113"/>
      <c r="E104" s="114"/>
      <c r="F104" s="123"/>
    </row>
    <row r="105" spans="1:6" s="101" customFormat="1" ht="15" customHeight="1">
      <c r="A105" s="117" t="s">
        <v>68</v>
      </c>
      <c r="B105" s="123"/>
      <c r="C105" s="123"/>
      <c r="D105" s="113">
        <f t="shared" ref="D105:D112" si="4">C105-B105</f>
        <v>0</v>
      </c>
      <c r="E105" s="114">
        <f t="shared" ref="E105:E112" si="5">IF(B105=0,,D105/B105*100)</f>
        <v>0</v>
      </c>
      <c r="F105" s="123"/>
    </row>
    <row r="106" spans="1:6" s="101" customFormat="1" ht="15" customHeight="1">
      <c r="A106" s="117" t="s">
        <v>122</v>
      </c>
      <c r="B106" s="123"/>
      <c r="C106" s="123"/>
      <c r="D106" s="113">
        <f t="shared" si="4"/>
        <v>0</v>
      </c>
      <c r="E106" s="114">
        <f t="shared" si="5"/>
        <v>0</v>
      </c>
      <c r="F106" s="123"/>
    </row>
    <row r="107" spans="1:6" s="101" customFormat="1" ht="15" customHeight="1">
      <c r="A107" s="115" t="s">
        <v>123</v>
      </c>
      <c r="B107" s="122">
        <f>SUM(B108:B116)</f>
        <v>31</v>
      </c>
      <c r="C107" s="122">
        <f>SUM(C108:C116)</f>
        <v>55</v>
      </c>
      <c r="D107" s="113">
        <f t="shared" si="4"/>
        <v>24</v>
      </c>
      <c r="E107" s="114">
        <f t="shared" si="5"/>
        <v>77.41935483870968</v>
      </c>
      <c r="F107" s="122">
        <f>SUM(F108:F116)</f>
        <v>55</v>
      </c>
    </row>
    <row r="108" spans="1:6" s="101" customFormat="1" ht="15" customHeight="1">
      <c r="A108" s="117" t="s">
        <v>59</v>
      </c>
      <c r="B108" s="123">
        <v>21</v>
      </c>
      <c r="C108" s="123">
        <v>5</v>
      </c>
      <c r="D108" s="113">
        <f t="shared" si="4"/>
        <v>-16</v>
      </c>
      <c r="E108" s="114">
        <f t="shared" si="5"/>
        <v>-76.19047619047619</v>
      </c>
      <c r="F108" s="123">
        <v>5</v>
      </c>
    </row>
    <row r="109" spans="1:6" s="101" customFormat="1" ht="15" customHeight="1">
      <c r="A109" s="117" t="s">
        <v>60</v>
      </c>
      <c r="B109" s="123"/>
      <c r="C109" s="123"/>
      <c r="D109" s="113">
        <f t="shared" si="4"/>
        <v>0</v>
      </c>
      <c r="E109" s="114">
        <f t="shared" si="5"/>
        <v>0</v>
      </c>
      <c r="F109" s="123"/>
    </row>
    <row r="110" spans="1:6" s="101" customFormat="1" ht="15" customHeight="1">
      <c r="A110" s="117" t="s">
        <v>61</v>
      </c>
      <c r="B110" s="123"/>
      <c r="C110" s="123"/>
      <c r="D110" s="113">
        <f t="shared" si="4"/>
        <v>0</v>
      </c>
      <c r="E110" s="114">
        <f t="shared" si="5"/>
        <v>0</v>
      </c>
      <c r="F110" s="123"/>
    </row>
    <row r="111" spans="1:6" s="101" customFormat="1" ht="15" customHeight="1">
      <c r="A111" s="117" t="s">
        <v>124</v>
      </c>
      <c r="B111" s="123"/>
      <c r="C111" s="123"/>
      <c r="D111" s="113">
        <f t="shared" si="4"/>
        <v>0</v>
      </c>
      <c r="E111" s="114">
        <f t="shared" si="5"/>
        <v>0</v>
      </c>
      <c r="F111" s="123"/>
    </row>
    <row r="112" spans="1:6" s="101" customFormat="1" ht="15" customHeight="1">
      <c r="A112" s="117" t="s">
        <v>125</v>
      </c>
      <c r="B112" s="123"/>
      <c r="C112" s="123"/>
      <c r="D112" s="113">
        <f t="shared" si="4"/>
        <v>0</v>
      </c>
      <c r="E112" s="114">
        <f t="shared" si="5"/>
        <v>0</v>
      </c>
      <c r="F112" s="123"/>
    </row>
    <row r="113" spans="1:6" s="101" customFormat="1" ht="15" customHeight="1">
      <c r="A113" s="117" t="s">
        <v>126</v>
      </c>
      <c r="B113" s="123"/>
      <c r="C113" s="123"/>
      <c r="D113" s="113"/>
      <c r="E113" s="114"/>
      <c r="F113" s="123"/>
    </row>
    <row r="114" spans="1:6" s="101" customFormat="1" ht="15" customHeight="1">
      <c r="A114" s="117" t="s">
        <v>127</v>
      </c>
      <c r="B114" s="123"/>
      <c r="C114" s="123">
        <v>15</v>
      </c>
      <c r="D114" s="113">
        <f t="shared" ref="D114:D146" si="6">C114-B114</f>
        <v>15</v>
      </c>
      <c r="E114" s="114">
        <f t="shared" ref="E114:E146" si="7">IF(B114=0,,D114/B114*100)</f>
        <v>0</v>
      </c>
      <c r="F114" s="123">
        <v>15</v>
      </c>
    </row>
    <row r="115" spans="1:6" s="101" customFormat="1" ht="15" customHeight="1">
      <c r="A115" s="117" t="s">
        <v>68</v>
      </c>
      <c r="B115" s="123">
        <v>10</v>
      </c>
      <c r="C115" s="123">
        <v>32</v>
      </c>
      <c r="D115" s="113">
        <f t="shared" si="6"/>
        <v>22</v>
      </c>
      <c r="E115" s="114">
        <f t="shared" si="7"/>
        <v>220.00000000000003</v>
      </c>
      <c r="F115" s="123">
        <v>32</v>
      </c>
    </row>
    <row r="116" spans="1:6" s="101" customFormat="1" ht="15" customHeight="1">
      <c r="A116" s="117" t="s">
        <v>128</v>
      </c>
      <c r="B116" s="123"/>
      <c r="C116" s="123">
        <v>3</v>
      </c>
      <c r="D116" s="113">
        <f t="shared" si="6"/>
        <v>3</v>
      </c>
      <c r="E116" s="114">
        <f t="shared" si="7"/>
        <v>0</v>
      </c>
      <c r="F116" s="123">
        <v>3</v>
      </c>
    </row>
    <row r="117" spans="1:6" s="101" customFormat="1" ht="15" customHeight="1">
      <c r="A117" s="115" t="s">
        <v>129</v>
      </c>
      <c r="B117" s="122">
        <f>SUM(B118:B125)</f>
        <v>151</v>
      </c>
      <c r="C117" s="122">
        <f>SUM(C118:C125)</f>
        <v>288</v>
      </c>
      <c r="D117" s="113">
        <f t="shared" si="6"/>
        <v>137</v>
      </c>
      <c r="E117" s="114">
        <f t="shared" si="7"/>
        <v>90.728476821192046</v>
      </c>
      <c r="F117" s="122">
        <f>SUM(F118:F125)</f>
        <v>288</v>
      </c>
    </row>
    <row r="118" spans="1:6" s="101" customFormat="1" ht="15" customHeight="1">
      <c r="A118" s="117" t="s">
        <v>59</v>
      </c>
      <c r="B118" s="123">
        <v>135</v>
      </c>
      <c r="C118" s="123">
        <v>271</v>
      </c>
      <c r="D118" s="113">
        <f t="shared" si="6"/>
        <v>136</v>
      </c>
      <c r="E118" s="114">
        <f t="shared" si="7"/>
        <v>100.74074074074073</v>
      </c>
      <c r="F118" s="123">
        <v>271</v>
      </c>
    </row>
    <row r="119" spans="1:6" s="101" customFormat="1" ht="15" customHeight="1">
      <c r="A119" s="117" t="s">
        <v>60</v>
      </c>
      <c r="B119" s="123"/>
      <c r="C119" s="123"/>
      <c r="D119" s="113">
        <f t="shared" si="6"/>
        <v>0</v>
      </c>
      <c r="E119" s="114">
        <f t="shared" si="7"/>
        <v>0</v>
      </c>
      <c r="F119" s="123"/>
    </row>
    <row r="120" spans="1:6" s="101" customFormat="1" ht="15" customHeight="1">
      <c r="A120" s="117" t="s">
        <v>61</v>
      </c>
      <c r="B120" s="123"/>
      <c r="C120" s="123"/>
      <c r="D120" s="113">
        <f t="shared" si="6"/>
        <v>0</v>
      </c>
      <c r="E120" s="114">
        <f t="shared" si="7"/>
        <v>0</v>
      </c>
      <c r="F120" s="123"/>
    </row>
    <row r="121" spans="1:6" s="101" customFormat="1" ht="15" customHeight="1">
      <c r="A121" s="117" t="s">
        <v>130</v>
      </c>
      <c r="B121" s="123"/>
      <c r="C121" s="123"/>
      <c r="D121" s="113">
        <f t="shared" si="6"/>
        <v>0</v>
      </c>
      <c r="E121" s="114">
        <f t="shared" si="7"/>
        <v>0</v>
      </c>
      <c r="F121" s="123"/>
    </row>
    <row r="122" spans="1:6" s="101" customFormat="1" ht="15" customHeight="1">
      <c r="A122" s="117" t="s">
        <v>131</v>
      </c>
      <c r="B122" s="123"/>
      <c r="C122" s="123"/>
      <c r="D122" s="113">
        <f t="shared" si="6"/>
        <v>0</v>
      </c>
      <c r="E122" s="114">
        <f t="shared" si="7"/>
        <v>0</v>
      </c>
      <c r="F122" s="123"/>
    </row>
    <row r="123" spans="1:6" s="101" customFormat="1" ht="15" customHeight="1">
      <c r="A123" s="117" t="s">
        <v>132</v>
      </c>
      <c r="B123" s="123"/>
      <c r="C123" s="123"/>
      <c r="D123" s="113">
        <f t="shared" si="6"/>
        <v>0</v>
      </c>
      <c r="E123" s="114">
        <f t="shared" si="7"/>
        <v>0</v>
      </c>
      <c r="F123" s="123"/>
    </row>
    <row r="124" spans="1:6" s="101" customFormat="1" ht="15" customHeight="1">
      <c r="A124" s="117" t="s">
        <v>68</v>
      </c>
      <c r="B124" s="123">
        <v>16</v>
      </c>
      <c r="C124" s="123">
        <v>17</v>
      </c>
      <c r="D124" s="113">
        <f t="shared" si="6"/>
        <v>1</v>
      </c>
      <c r="E124" s="114">
        <f t="shared" si="7"/>
        <v>6.25</v>
      </c>
      <c r="F124" s="123">
        <v>17</v>
      </c>
    </row>
    <row r="125" spans="1:6" s="101" customFormat="1" ht="15" customHeight="1">
      <c r="A125" s="117" t="s">
        <v>133</v>
      </c>
      <c r="B125" s="123"/>
      <c r="C125" s="123"/>
      <c r="D125" s="113">
        <f t="shared" si="6"/>
        <v>0</v>
      </c>
      <c r="E125" s="114">
        <f t="shared" si="7"/>
        <v>0</v>
      </c>
      <c r="F125" s="123"/>
    </row>
    <row r="126" spans="1:6" s="101" customFormat="1" ht="15" customHeight="1">
      <c r="A126" s="115" t="s">
        <v>134</v>
      </c>
      <c r="B126" s="122">
        <f>SUM(B127:B136)</f>
        <v>39</v>
      </c>
      <c r="C126" s="122">
        <f>SUM(C127:C136)</f>
        <v>112</v>
      </c>
      <c r="D126" s="113">
        <f t="shared" si="6"/>
        <v>73</v>
      </c>
      <c r="E126" s="114">
        <f t="shared" si="7"/>
        <v>187.17948717948718</v>
      </c>
      <c r="F126" s="122">
        <f>SUM(F127:F136)</f>
        <v>112</v>
      </c>
    </row>
    <row r="127" spans="1:6" s="101" customFormat="1" ht="15" customHeight="1">
      <c r="A127" s="117" t="s">
        <v>59</v>
      </c>
      <c r="B127" s="123"/>
      <c r="C127" s="123"/>
      <c r="D127" s="113">
        <f t="shared" si="6"/>
        <v>0</v>
      </c>
      <c r="E127" s="114">
        <f t="shared" si="7"/>
        <v>0</v>
      </c>
      <c r="F127" s="123"/>
    </row>
    <row r="128" spans="1:6" s="101" customFormat="1" ht="15" customHeight="1">
      <c r="A128" s="117" t="s">
        <v>60</v>
      </c>
      <c r="B128" s="123"/>
      <c r="C128" s="123"/>
      <c r="D128" s="113">
        <f t="shared" si="6"/>
        <v>0</v>
      </c>
      <c r="E128" s="114">
        <f t="shared" si="7"/>
        <v>0</v>
      </c>
      <c r="F128" s="123"/>
    </row>
    <row r="129" spans="1:6" s="101" customFormat="1" ht="15" customHeight="1">
      <c r="A129" s="117" t="s">
        <v>61</v>
      </c>
      <c r="B129" s="123"/>
      <c r="C129" s="123"/>
      <c r="D129" s="113">
        <f t="shared" si="6"/>
        <v>0</v>
      </c>
      <c r="E129" s="114">
        <f t="shared" si="7"/>
        <v>0</v>
      </c>
      <c r="F129" s="123"/>
    </row>
    <row r="130" spans="1:6" s="101" customFormat="1" ht="15" customHeight="1">
      <c r="A130" s="117" t="s">
        <v>135</v>
      </c>
      <c r="B130" s="123"/>
      <c r="C130" s="123"/>
      <c r="D130" s="113">
        <f t="shared" si="6"/>
        <v>0</v>
      </c>
      <c r="E130" s="114">
        <f t="shared" si="7"/>
        <v>0</v>
      </c>
      <c r="F130" s="123"/>
    </row>
    <row r="131" spans="1:6" s="101" customFormat="1" ht="15" customHeight="1">
      <c r="A131" s="117" t="s">
        <v>136</v>
      </c>
      <c r="B131" s="123"/>
      <c r="C131" s="123"/>
      <c r="D131" s="113">
        <f t="shared" si="6"/>
        <v>0</v>
      </c>
      <c r="E131" s="114">
        <f t="shared" si="7"/>
        <v>0</v>
      </c>
      <c r="F131" s="123"/>
    </row>
    <row r="132" spans="1:6" s="101" customFormat="1" ht="15" customHeight="1">
      <c r="A132" s="117" t="s">
        <v>137</v>
      </c>
      <c r="B132" s="123"/>
      <c r="C132" s="123"/>
      <c r="D132" s="113">
        <f t="shared" si="6"/>
        <v>0</v>
      </c>
      <c r="E132" s="114">
        <f t="shared" si="7"/>
        <v>0</v>
      </c>
      <c r="F132" s="123"/>
    </row>
    <row r="133" spans="1:6" s="101" customFormat="1" ht="15" customHeight="1">
      <c r="A133" s="117" t="s">
        <v>138</v>
      </c>
      <c r="B133" s="123"/>
      <c r="C133" s="123"/>
      <c r="D133" s="113">
        <f t="shared" si="6"/>
        <v>0</v>
      </c>
      <c r="E133" s="114">
        <f t="shared" si="7"/>
        <v>0</v>
      </c>
      <c r="F133" s="123"/>
    </row>
    <row r="134" spans="1:6" s="101" customFormat="1" ht="15" customHeight="1">
      <c r="A134" s="117" t="s">
        <v>139</v>
      </c>
      <c r="B134" s="123">
        <v>39</v>
      </c>
      <c r="C134" s="123">
        <v>112</v>
      </c>
      <c r="D134" s="113">
        <f t="shared" si="6"/>
        <v>73</v>
      </c>
      <c r="E134" s="114">
        <f t="shared" si="7"/>
        <v>187.17948717948718</v>
      </c>
      <c r="F134" s="123">
        <v>112</v>
      </c>
    </row>
    <row r="135" spans="1:6" s="101" customFormat="1" ht="15" customHeight="1">
      <c r="A135" s="117" t="s">
        <v>68</v>
      </c>
      <c r="B135" s="123"/>
      <c r="C135" s="123"/>
      <c r="D135" s="113">
        <f t="shared" si="6"/>
        <v>0</v>
      </c>
      <c r="E135" s="114">
        <f t="shared" si="7"/>
        <v>0</v>
      </c>
      <c r="F135" s="123"/>
    </row>
    <row r="136" spans="1:6" s="101" customFormat="1" ht="15" customHeight="1">
      <c r="A136" s="117" t="s">
        <v>140</v>
      </c>
      <c r="B136" s="123"/>
      <c r="C136" s="123"/>
      <c r="D136" s="113">
        <f t="shared" si="6"/>
        <v>0</v>
      </c>
      <c r="E136" s="114">
        <f t="shared" si="7"/>
        <v>0</v>
      </c>
      <c r="F136" s="123"/>
    </row>
    <row r="137" spans="1:6" s="101" customFormat="1" ht="15" customHeight="1">
      <c r="A137" s="115" t="s">
        <v>141</v>
      </c>
      <c r="B137" s="122">
        <f>SUM(B138:B150)</f>
        <v>0</v>
      </c>
      <c r="C137" s="122">
        <f>SUM(C138:C150)</f>
        <v>0</v>
      </c>
      <c r="D137" s="113">
        <f t="shared" si="6"/>
        <v>0</v>
      </c>
      <c r="E137" s="114">
        <f t="shared" si="7"/>
        <v>0</v>
      </c>
      <c r="F137" s="122">
        <f>SUM(F138:F150)</f>
        <v>0</v>
      </c>
    </row>
    <row r="138" spans="1:6" s="101" customFormat="1" ht="15" customHeight="1">
      <c r="A138" s="117" t="s">
        <v>59</v>
      </c>
      <c r="B138" s="123"/>
      <c r="C138" s="123"/>
      <c r="D138" s="113">
        <f t="shared" si="6"/>
        <v>0</v>
      </c>
      <c r="E138" s="114">
        <f t="shared" si="7"/>
        <v>0</v>
      </c>
      <c r="F138" s="123"/>
    </row>
    <row r="139" spans="1:6" s="101" customFormat="1" ht="15" customHeight="1">
      <c r="A139" s="117" t="s">
        <v>60</v>
      </c>
      <c r="B139" s="123"/>
      <c r="C139" s="123"/>
      <c r="D139" s="113">
        <f t="shared" si="6"/>
        <v>0</v>
      </c>
      <c r="E139" s="114">
        <f t="shared" si="7"/>
        <v>0</v>
      </c>
      <c r="F139" s="123"/>
    </row>
    <row r="140" spans="1:6" s="101" customFormat="1" ht="15" customHeight="1">
      <c r="A140" s="117" t="s">
        <v>61</v>
      </c>
      <c r="B140" s="123"/>
      <c r="C140" s="123"/>
      <c r="D140" s="113">
        <f t="shared" si="6"/>
        <v>0</v>
      </c>
      <c r="E140" s="114">
        <f t="shared" si="7"/>
        <v>0</v>
      </c>
      <c r="F140" s="123"/>
    </row>
    <row r="141" spans="1:6" s="101" customFormat="1" ht="15" customHeight="1">
      <c r="A141" s="117" t="s">
        <v>142</v>
      </c>
      <c r="B141" s="123"/>
      <c r="C141" s="123"/>
      <c r="D141" s="113">
        <f t="shared" si="6"/>
        <v>0</v>
      </c>
      <c r="E141" s="114">
        <f t="shared" si="7"/>
        <v>0</v>
      </c>
      <c r="F141" s="123"/>
    </row>
    <row r="142" spans="1:6" s="101" customFormat="1" ht="15" customHeight="1">
      <c r="A142" s="117" t="s">
        <v>143</v>
      </c>
      <c r="B142" s="123"/>
      <c r="C142" s="123"/>
      <c r="D142" s="113">
        <f t="shared" si="6"/>
        <v>0</v>
      </c>
      <c r="E142" s="114">
        <f t="shared" si="7"/>
        <v>0</v>
      </c>
      <c r="F142" s="123"/>
    </row>
    <row r="143" spans="1:6" s="101" customFormat="1" ht="15" customHeight="1">
      <c r="A143" s="117" t="s">
        <v>144</v>
      </c>
      <c r="B143" s="123"/>
      <c r="C143" s="123"/>
      <c r="D143" s="113">
        <f t="shared" si="6"/>
        <v>0</v>
      </c>
      <c r="E143" s="114">
        <f t="shared" si="7"/>
        <v>0</v>
      </c>
      <c r="F143" s="123"/>
    </row>
    <row r="144" spans="1:6" s="101" customFormat="1" ht="15" customHeight="1">
      <c r="A144" s="117" t="s">
        <v>145</v>
      </c>
      <c r="B144" s="123"/>
      <c r="C144" s="123"/>
      <c r="D144" s="113">
        <f t="shared" si="6"/>
        <v>0</v>
      </c>
      <c r="E144" s="114">
        <f t="shared" si="7"/>
        <v>0</v>
      </c>
      <c r="F144" s="123"/>
    </row>
    <row r="145" spans="1:6" s="101" customFormat="1" ht="15" customHeight="1">
      <c r="A145" s="117" t="s">
        <v>146</v>
      </c>
      <c r="B145" s="123"/>
      <c r="C145" s="123"/>
      <c r="D145" s="113">
        <f t="shared" si="6"/>
        <v>0</v>
      </c>
      <c r="E145" s="114">
        <f t="shared" si="7"/>
        <v>0</v>
      </c>
      <c r="F145" s="123"/>
    </row>
    <row r="146" spans="1:6" s="101" customFormat="1" ht="15" customHeight="1">
      <c r="A146" s="117" t="s">
        <v>147</v>
      </c>
      <c r="B146" s="123"/>
      <c r="C146" s="123"/>
      <c r="D146" s="113">
        <f t="shared" si="6"/>
        <v>0</v>
      </c>
      <c r="E146" s="114">
        <f t="shared" si="7"/>
        <v>0</v>
      </c>
      <c r="F146" s="123"/>
    </row>
    <row r="147" spans="1:6" s="101" customFormat="1" ht="15" customHeight="1">
      <c r="A147" s="117" t="s">
        <v>148</v>
      </c>
      <c r="B147" s="123"/>
      <c r="C147" s="123"/>
      <c r="D147" s="113"/>
      <c r="E147" s="114"/>
      <c r="F147" s="123"/>
    </row>
    <row r="148" spans="1:6" s="101" customFormat="1" ht="15" customHeight="1">
      <c r="A148" s="117" t="s">
        <v>149</v>
      </c>
      <c r="B148" s="123"/>
      <c r="C148" s="123"/>
      <c r="D148" s="113"/>
      <c r="E148" s="114"/>
      <c r="F148" s="123"/>
    </row>
    <row r="149" spans="1:6" s="101" customFormat="1" ht="15" customHeight="1">
      <c r="A149" s="117" t="s">
        <v>68</v>
      </c>
      <c r="B149" s="123"/>
      <c r="C149" s="123"/>
      <c r="D149" s="113">
        <f t="shared" ref="D149:D196" si="8">C149-B149</f>
        <v>0</v>
      </c>
      <c r="E149" s="114">
        <f t="shared" ref="E149:E196" si="9">IF(B149=0,,D149/B149*100)</f>
        <v>0</v>
      </c>
      <c r="F149" s="123"/>
    </row>
    <row r="150" spans="1:6" s="101" customFormat="1" ht="15" customHeight="1">
      <c r="A150" s="117" t="s">
        <v>150</v>
      </c>
      <c r="B150" s="123"/>
      <c r="C150" s="123"/>
      <c r="D150" s="113">
        <f t="shared" si="8"/>
        <v>0</v>
      </c>
      <c r="E150" s="114">
        <f t="shared" si="9"/>
        <v>0</v>
      </c>
      <c r="F150" s="123"/>
    </row>
    <row r="151" spans="1:6" s="101" customFormat="1" ht="15" customHeight="1">
      <c r="A151" s="115" t="s">
        <v>151</v>
      </c>
      <c r="B151" s="122">
        <f>SUM(B152:B157)</f>
        <v>8</v>
      </c>
      <c r="C151" s="122">
        <f>SUM(C152:C157)</f>
        <v>0</v>
      </c>
      <c r="D151" s="113">
        <f t="shared" si="8"/>
        <v>-8</v>
      </c>
      <c r="E151" s="114">
        <f t="shared" si="9"/>
        <v>-100</v>
      </c>
      <c r="F151" s="122">
        <f>SUM(F152:F157)</f>
        <v>0</v>
      </c>
    </row>
    <row r="152" spans="1:6" s="101" customFormat="1" ht="15" customHeight="1">
      <c r="A152" s="117" t="s">
        <v>59</v>
      </c>
      <c r="B152" s="123">
        <v>8</v>
      </c>
      <c r="C152" s="123"/>
      <c r="D152" s="113">
        <f t="shared" si="8"/>
        <v>-8</v>
      </c>
      <c r="E152" s="114">
        <f t="shared" si="9"/>
        <v>-100</v>
      </c>
      <c r="F152" s="123"/>
    </row>
    <row r="153" spans="1:6" s="101" customFormat="1" ht="15" customHeight="1">
      <c r="A153" s="117" t="s">
        <v>60</v>
      </c>
      <c r="B153" s="123"/>
      <c r="C153" s="123"/>
      <c r="D153" s="113">
        <f t="shared" si="8"/>
        <v>0</v>
      </c>
      <c r="E153" s="114">
        <f t="shared" si="9"/>
        <v>0</v>
      </c>
      <c r="F153" s="123"/>
    </row>
    <row r="154" spans="1:6" s="101" customFormat="1" ht="15" customHeight="1">
      <c r="A154" s="117" t="s">
        <v>61</v>
      </c>
      <c r="B154" s="123"/>
      <c r="C154" s="123"/>
      <c r="D154" s="113">
        <f t="shared" si="8"/>
        <v>0</v>
      </c>
      <c r="E154" s="114">
        <f t="shared" si="9"/>
        <v>0</v>
      </c>
      <c r="F154" s="123"/>
    </row>
    <row r="155" spans="1:6" s="101" customFormat="1" ht="15" customHeight="1">
      <c r="A155" s="117" t="s">
        <v>152</v>
      </c>
      <c r="B155" s="123"/>
      <c r="C155" s="123"/>
      <c r="D155" s="113">
        <f t="shared" si="8"/>
        <v>0</v>
      </c>
      <c r="E155" s="114">
        <f t="shared" si="9"/>
        <v>0</v>
      </c>
      <c r="F155" s="123"/>
    </row>
    <row r="156" spans="1:6" s="101" customFormat="1" ht="15" customHeight="1">
      <c r="A156" s="117" t="s">
        <v>68</v>
      </c>
      <c r="B156" s="123"/>
      <c r="C156" s="123"/>
      <c r="D156" s="113">
        <f t="shared" si="8"/>
        <v>0</v>
      </c>
      <c r="E156" s="114">
        <f t="shared" si="9"/>
        <v>0</v>
      </c>
      <c r="F156" s="123"/>
    </row>
    <row r="157" spans="1:6" s="101" customFormat="1" ht="15" customHeight="1">
      <c r="A157" s="117" t="s">
        <v>153</v>
      </c>
      <c r="B157" s="123"/>
      <c r="C157" s="123"/>
      <c r="D157" s="113">
        <f t="shared" si="8"/>
        <v>0</v>
      </c>
      <c r="E157" s="114">
        <f t="shared" si="9"/>
        <v>0</v>
      </c>
      <c r="F157" s="123"/>
    </row>
    <row r="158" spans="1:6" s="101" customFormat="1" ht="15" customHeight="1">
      <c r="A158" s="115" t="s">
        <v>154</v>
      </c>
      <c r="B158" s="122">
        <f>SUM(B159:B165)</f>
        <v>0</v>
      </c>
      <c r="C158" s="122">
        <f>SUM(C159:C165)</f>
        <v>0</v>
      </c>
      <c r="D158" s="113">
        <f t="shared" si="8"/>
        <v>0</v>
      </c>
      <c r="E158" s="114">
        <f t="shared" si="9"/>
        <v>0</v>
      </c>
      <c r="F158" s="122">
        <f>SUM(F159:F165)</f>
        <v>0</v>
      </c>
    </row>
    <row r="159" spans="1:6" s="101" customFormat="1" ht="15" customHeight="1">
      <c r="A159" s="117" t="s">
        <v>59</v>
      </c>
      <c r="B159" s="123"/>
      <c r="C159" s="123"/>
      <c r="D159" s="113">
        <f t="shared" si="8"/>
        <v>0</v>
      </c>
      <c r="E159" s="114">
        <f t="shared" si="9"/>
        <v>0</v>
      </c>
      <c r="F159" s="123"/>
    </row>
    <row r="160" spans="1:6" s="101" customFormat="1" ht="15" customHeight="1">
      <c r="A160" s="117" t="s">
        <v>60</v>
      </c>
      <c r="B160" s="123"/>
      <c r="C160" s="123"/>
      <c r="D160" s="113">
        <f t="shared" si="8"/>
        <v>0</v>
      </c>
      <c r="E160" s="114">
        <f t="shared" si="9"/>
        <v>0</v>
      </c>
      <c r="F160" s="123"/>
    </row>
    <row r="161" spans="1:6" s="101" customFormat="1" ht="15" customHeight="1">
      <c r="A161" s="117" t="s">
        <v>61</v>
      </c>
      <c r="B161" s="123"/>
      <c r="C161" s="123"/>
      <c r="D161" s="113">
        <f t="shared" si="8"/>
        <v>0</v>
      </c>
      <c r="E161" s="114">
        <f t="shared" si="9"/>
        <v>0</v>
      </c>
      <c r="F161" s="123"/>
    </row>
    <row r="162" spans="1:6" s="101" customFormat="1" ht="15" customHeight="1">
      <c r="A162" s="117" t="s">
        <v>155</v>
      </c>
      <c r="B162" s="123"/>
      <c r="C162" s="123"/>
      <c r="D162" s="113">
        <f t="shared" si="8"/>
        <v>0</v>
      </c>
      <c r="E162" s="114">
        <f t="shared" si="9"/>
        <v>0</v>
      </c>
      <c r="F162" s="123"/>
    </row>
    <row r="163" spans="1:6" s="101" customFormat="1" ht="15" customHeight="1">
      <c r="A163" s="117" t="s">
        <v>156</v>
      </c>
      <c r="B163" s="123"/>
      <c r="C163" s="123"/>
      <c r="D163" s="113">
        <f t="shared" si="8"/>
        <v>0</v>
      </c>
      <c r="E163" s="114">
        <f t="shared" si="9"/>
        <v>0</v>
      </c>
      <c r="F163" s="123"/>
    </row>
    <row r="164" spans="1:6" s="101" customFormat="1" ht="15" customHeight="1">
      <c r="A164" s="117" t="s">
        <v>68</v>
      </c>
      <c r="B164" s="123"/>
      <c r="C164" s="123"/>
      <c r="D164" s="113">
        <f t="shared" si="8"/>
        <v>0</v>
      </c>
      <c r="E164" s="114">
        <f t="shared" si="9"/>
        <v>0</v>
      </c>
      <c r="F164" s="123"/>
    </row>
    <row r="165" spans="1:6" s="101" customFormat="1" ht="15" customHeight="1">
      <c r="A165" s="117" t="s">
        <v>157</v>
      </c>
      <c r="B165" s="123"/>
      <c r="C165" s="123"/>
      <c r="D165" s="113">
        <f t="shared" si="8"/>
        <v>0</v>
      </c>
      <c r="E165" s="114">
        <f t="shared" si="9"/>
        <v>0</v>
      </c>
      <c r="F165" s="123"/>
    </row>
    <row r="166" spans="1:6" s="101" customFormat="1" ht="15" customHeight="1">
      <c r="A166" s="115" t="s">
        <v>158</v>
      </c>
      <c r="B166" s="122">
        <f>SUM(B167:B171)</f>
        <v>35</v>
      </c>
      <c r="C166" s="122">
        <f>SUM(C167:C171)</f>
        <v>36</v>
      </c>
      <c r="D166" s="113">
        <f t="shared" si="8"/>
        <v>1</v>
      </c>
      <c r="E166" s="114">
        <f t="shared" si="9"/>
        <v>2.8571428571428572</v>
      </c>
      <c r="F166" s="122">
        <f>SUM(F167:F171)</f>
        <v>36</v>
      </c>
    </row>
    <row r="167" spans="1:6" s="101" customFormat="1" ht="15" customHeight="1">
      <c r="A167" s="117" t="s">
        <v>59</v>
      </c>
      <c r="B167" s="123">
        <v>35</v>
      </c>
      <c r="C167" s="123">
        <v>26</v>
      </c>
      <c r="D167" s="113">
        <f t="shared" si="8"/>
        <v>-9</v>
      </c>
      <c r="E167" s="114">
        <f t="shared" si="9"/>
        <v>-25.714285714285712</v>
      </c>
      <c r="F167" s="123">
        <v>26</v>
      </c>
    </row>
    <row r="168" spans="1:6" s="101" customFormat="1" ht="15" customHeight="1">
      <c r="A168" s="117" t="s">
        <v>60</v>
      </c>
      <c r="B168" s="123"/>
      <c r="C168" s="123"/>
      <c r="D168" s="113">
        <f t="shared" si="8"/>
        <v>0</v>
      </c>
      <c r="E168" s="114">
        <f t="shared" si="9"/>
        <v>0</v>
      </c>
      <c r="F168" s="123"/>
    </row>
    <row r="169" spans="1:6" s="101" customFormat="1" ht="15" customHeight="1">
      <c r="A169" s="117" t="s">
        <v>61</v>
      </c>
      <c r="B169" s="123"/>
      <c r="C169" s="123"/>
      <c r="D169" s="113">
        <f t="shared" si="8"/>
        <v>0</v>
      </c>
      <c r="E169" s="114">
        <f t="shared" si="9"/>
        <v>0</v>
      </c>
      <c r="F169" s="123"/>
    </row>
    <row r="170" spans="1:6" s="101" customFormat="1" ht="15" customHeight="1">
      <c r="A170" s="117" t="s">
        <v>159</v>
      </c>
      <c r="B170" s="123"/>
      <c r="C170" s="123">
        <v>10</v>
      </c>
      <c r="D170" s="113">
        <f t="shared" si="8"/>
        <v>10</v>
      </c>
      <c r="E170" s="114">
        <f t="shared" si="9"/>
        <v>0</v>
      </c>
      <c r="F170" s="123">
        <v>10</v>
      </c>
    </row>
    <row r="171" spans="1:6" s="101" customFormat="1" ht="15" customHeight="1">
      <c r="A171" s="117" t="s">
        <v>160</v>
      </c>
      <c r="B171" s="123"/>
      <c r="C171" s="123"/>
      <c r="D171" s="113">
        <f t="shared" si="8"/>
        <v>0</v>
      </c>
      <c r="E171" s="114">
        <f t="shared" si="9"/>
        <v>0</v>
      </c>
      <c r="F171" s="123"/>
    </row>
    <row r="172" spans="1:6" s="101" customFormat="1" ht="15" customHeight="1">
      <c r="A172" s="115" t="s">
        <v>161</v>
      </c>
      <c r="B172" s="122">
        <f>SUM(B173:B178)</f>
        <v>0</v>
      </c>
      <c r="C172" s="122">
        <f>SUM(C173:C178)</f>
        <v>21</v>
      </c>
      <c r="D172" s="113">
        <f t="shared" si="8"/>
        <v>21</v>
      </c>
      <c r="E172" s="114">
        <f t="shared" si="9"/>
        <v>0</v>
      </c>
      <c r="F172" s="122">
        <f>SUM(F173:F178)</f>
        <v>21</v>
      </c>
    </row>
    <row r="173" spans="1:6" s="101" customFormat="1" ht="15" customHeight="1">
      <c r="A173" s="117" t="s">
        <v>59</v>
      </c>
      <c r="B173" s="123"/>
      <c r="C173" s="123">
        <v>21</v>
      </c>
      <c r="D173" s="113">
        <f t="shared" si="8"/>
        <v>21</v>
      </c>
      <c r="E173" s="114">
        <f t="shared" si="9"/>
        <v>0</v>
      </c>
      <c r="F173" s="123">
        <v>21</v>
      </c>
    </row>
    <row r="174" spans="1:6" s="101" customFormat="1" ht="15" customHeight="1">
      <c r="A174" s="117" t="s">
        <v>60</v>
      </c>
      <c r="B174" s="123"/>
      <c r="C174" s="123"/>
      <c r="D174" s="113">
        <f t="shared" si="8"/>
        <v>0</v>
      </c>
      <c r="E174" s="114">
        <f t="shared" si="9"/>
        <v>0</v>
      </c>
      <c r="F174" s="123"/>
    </row>
    <row r="175" spans="1:6" s="101" customFormat="1" ht="15" customHeight="1">
      <c r="A175" s="117" t="s">
        <v>61</v>
      </c>
      <c r="B175" s="123"/>
      <c r="C175" s="123"/>
      <c r="D175" s="113">
        <f t="shared" si="8"/>
        <v>0</v>
      </c>
      <c r="E175" s="114">
        <f t="shared" si="9"/>
        <v>0</v>
      </c>
      <c r="F175" s="123"/>
    </row>
    <row r="176" spans="1:6" s="101" customFormat="1" ht="15" customHeight="1">
      <c r="A176" s="117" t="s">
        <v>73</v>
      </c>
      <c r="B176" s="123"/>
      <c r="C176" s="123"/>
      <c r="D176" s="113">
        <f t="shared" si="8"/>
        <v>0</v>
      </c>
      <c r="E176" s="114">
        <f t="shared" si="9"/>
        <v>0</v>
      </c>
      <c r="F176" s="123"/>
    </row>
    <row r="177" spans="1:6" s="101" customFormat="1" ht="15" customHeight="1">
      <c r="A177" s="117" t="s">
        <v>68</v>
      </c>
      <c r="B177" s="123"/>
      <c r="C177" s="123"/>
      <c r="D177" s="113">
        <f t="shared" si="8"/>
        <v>0</v>
      </c>
      <c r="E177" s="114">
        <f t="shared" si="9"/>
        <v>0</v>
      </c>
      <c r="F177" s="123"/>
    </row>
    <row r="178" spans="1:6" s="101" customFormat="1" ht="15" customHeight="1">
      <c r="A178" s="117" t="s">
        <v>162</v>
      </c>
      <c r="B178" s="123"/>
      <c r="C178" s="123"/>
      <c r="D178" s="113">
        <f t="shared" si="8"/>
        <v>0</v>
      </c>
      <c r="E178" s="114">
        <f t="shared" si="9"/>
        <v>0</v>
      </c>
      <c r="F178" s="123"/>
    </row>
    <row r="179" spans="1:6" s="101" customFormat="1" ht="15" customHeight="1">
      <c r="A179" s="115" t="s">
        <v>163</v>
      </c>
      <c r="B179" s="122">
        <f>SUM(B180:B185)</f>
        <v>78</v>
      </c>
      <c r="C179" s="122">
        <f>SUM(C180:C185)</f>
        <v>38</v>
      </c>
      <c r="D179" s="113">
        <f t="shared" si="8"/>
        <v>-40</v>
      </c>
      <c r="E179" s="114">
        <f t="shared" si="9"/>
        <v>-51.282051282051277</v>
      </c>
      <c r="F179" s="122">
        <f>SUM(F180:F185)</f>
        <v>38</v>
      </c>
    </row>
    <row r="180" spans="1:6" s="101" customFormat="1" ht="15" customHeight="1">
      <c r="A180" s="117" t="s">
        <v>59</v>
      </c>
      <c r="B180" s="123">
        <v>36</v>
      </c>
      <c r="C180" s="123"/>
      <c r="D180" s="113">
        <f t="shared" si="8"/>
        <v>-36</v>
      </c>
      <c r="E180" s="114">
        <f t="shared" si="9"/>
        <v>-100</v>
      </c>
      <c r="F180" s="123"/>
    </row>
    <row r="181" spans="1:6" s="101" customFormat="1" ht="15" customHeight="1">
      <c r="A181" s="117" t="s">
        <v>60</v>
      </c>
      <c r="B181" s="123"/>
      <c r="C181" s="123"/>
      <c r="D181" s="113">
        <f t="shared" si="8"/>
        <v>0</v>
      </c>
      <c r="E181" s="114">
        <f t="shared" si="9"/>
        <v>0</v>
      </c>
      <c r="F181" s="123"/>
    </row>
    <row r="182" spans="1:6" s="101" customFormat="1" ht="15" customHeight="1">
      <c r="A182" s="117" t="s">
        <v>61</v>
      </c>
      <c r="B182" s="123"/>
      <c r="C182" s="123"/>
      <c r="D182" s="113">
        <f t="shared" si="8"/>
        <v>0</v>
      </c>
      <c r="E182" s="114">
        <f t="shared" si="9"/>
        <v>0</v>
      </c>
      <c r="F182" s="123"/>
    </row>
    <row r="183" spans="1:6" s="101" customFormat="1" ht="15" customHeight="1">
      <c r="A183" s="117" t="s">
        <v>164</v>
      </c>
      <c r="B183" s="123"/>
      <c r="C183" s="123"/>
      <c r="D183" s="113">
        <f t="shared" si="8"/>
        <v>0</v>
      </c>
      <c r="E183" s="114">
        <f t="shared" si="9"/>
        <v>0</v>
      </c>
      <c r="F183" s="123"/>
    </row>
    <row r="184" spans="1:6" s="101" customFormat="1" ht="15" customHeight="1">
      <c r="A184" s="117" t="s">
        <v>68</v>
      </c>
      <c r="B184" s="123">
        <v>42</v>
      </c>
      <c r="C184" s="123"/>
      <c r="D184" s="113">
        <f t="shared" si="8"/>
        <v>-42</v>
      </c>
      <c r="E184" s="114">
        <f t="shared" si="9"/>
        <v>-100</v>
      </c>
      <c r="F184" s="123"/>
    </row>
    <row r="185" spans="1:6" s="101" customFormat="1" ht="15" customHeight="1">
      <c r="A185" s="117" t="s">
        <v>165</v>
      </c>
      <c r="B185" s="123"/>
      <c r="C185" s="123">
        <v>38</v>
      </c>
      <c r="D185" s="113">
        <f t="shared" si="8"/>
        <v>38</v>
      </c>
      <c r="E185" s="114">
        <f t="shared" si="9"/>
        <v>0</v>
      </c>
      <c r="F185" s="123">
        <v>38</v>
      </c>
    </row>
    <row r="186" spans="1:6" s="101" customFormat="1" ht="15" customHeight="1">
      <c r="A186" s="115" t="s">
        <v>166</v>
      </c>
      <c r="B186" s="122">
        <f>SUM(B187:B192)</f>
        <v>97</v>
      </c>
      <c r="C186" s="122">
        <f>SUM(C187:C192)</f>
        <v>219</v>
      </c>
      <c r="D186" s="113">
        <f t="shared" si="8"/>
        <v>122</v>
      </c>
      <c r="E186" s="114">
        <f t="shared" si="9"/>
        <v>125.77319587628865</v>
      </c>
      <c r="F186" s="122">
        <f>SUM(F187:F192)</f>
        <v>219</v>
      </c>
    </row>
    <row r="187" spans="1:6" s="101" customFormat="1" ht="15" customHeight="1">
      <c r="A187" s="117" t="s">
        <v>59</v>
      </c>
      <c r="B187" s="123">
        <v>81</v>
      </c>
      <c r="C187" s="123">
        <v>180</v>
      </c>
      <c r="D187" s="113">
        <f t="shared" si="8"/>
        <v>99</v>
      </c>
      <c r="E187" s="114">
        <f t="shared" si="9"/>
        <v>122.22222222222223</v>
      </c>
      <c r="F187" s="123">
        <v>180</v>
      </c>
    </row>
    <row r="188" spans="1:6" s="101" customFormat="1" ht="15" customHeight="1">
      <c r="A188" s="117" t="s">
        <v>60</v>
      </c>
      <c r="B188" s="123"/>
      <c r="C188" s="123"/>
      <c r="D188" s="113">
        <f t="shared" si="8"/>
        <v>0</v>
      </c>
      <c r="E188" s="114">
        <f t="shared" si="9"/>
        <v>0</v>
      </c>
      <c r="F188" s="123"/>
    </row>
    <row r="189" spans="1:6" s="101" customFormat="1" ht="15" customHeight="1">
      <c r="A189" s="117" t="s">
        <v>61</v>
      </c>
      <c r="B189" s="123"/>
      <c r="C189" s="123"/>
      <c r="D189" s="113">
        <f t="shared" si="8"/>
        <v>0</v>
      </c>
      <c r="E189" s="114">
        <f t="shared" si="9"/>
        <v>0</v>
      </c>
      <c r="F189" s="123"/>
    </row>
    <row r="190" spans="1:6" s="101" customFormat="1" ht="15" customHeight="1">
      <c r="A190" s="117" t="s">
        <v>167</v>
      </c>
      <c r="B190" s="123"/>
      <c r="C190" s="123"/>
      <c r="D190" s="113">
        <f t="shared" si="8"/>
        <v>0</v>
      </c>
      <c r="E190" s="114">
        <f t="shared" si="9"/>
        <v>0</v>
      </c>
      <c r="F190" s="123"/>
    </row>
    <row r="191" spans="1:6" s="101" customFormat="1" ht="15" customHeight="1">
      <c r="A191" s="117" t="s">
        <v>68</v>
      </c>
      <c r="B191" s="123">
        <v>16</v>
      </c>
      <c r="C191" s="123">
        <v>22</v>
      </c>
      <c r="D191" s="113">
        <f t="shared" si="8"/>
        <v>6</v>
      </c>
      <c r="E191" s="114">
        <f t="shared" si="9"/>
        <v>37.5</v>
      </c>
      <c r="F191" s="123">
        <v>22</v>
      </c>
    </row>
    <row r="192" spans="1:6" s="101" customFormat="1" ht="15" customHeight="1">
      <c r="A192" s="117" t="s">
        <v>168</v>
      </c>
      <c r="B192" s="123"/>
      <c r="C192" s="123">
        <v>17</v>
      </c>
      <c r="D192" s="113">
        <f t="shared" si="8"/>
        <v>17</v>
      </c>
      <c r="E192" s="114">
        <f t="shared" si="9"/>
        <v>0</v>
      </c>
      <c r="F192" s="123">
        <v>17</v>
      </c>
    </row>
    <row r="193" spans="1:6" s="101" customFormat="1" ht="15" customHeight="1">
      <c r="A193" s="115" t="s">
        <v>169</v>
      </c>
      <c r="B193" s="122">
        <f>SUM(B194:B199)</f>
        <v>135</v>
      </c>
      <c r="C193" s="122">
        <f>SUM(C194:C199)</f>
        <v>147</v>
      </c>
      <c r="D193" s="113">
        <f t="shared" si="8"/>
        <v>12</v>
      </c>
      <c r="E193" s="114">
        <f t="shared" si="9"/>
        <v>8.8888888888888893</v>
      </c>
      <c r="F193" s="122">
        <f>SUM(F194:F199)</f>
        <v>147</v>
      </c>
    </row>
    <row r="194" spans="1:6" s="101" customFormat="1" ht="15" customHeight="1">
      <c r="A194" s="117" t="s">
        <v>59</v>
      </c>
      <c r="B194" s="123">
        <v>105</v>
      </c>
      <c r="C194" s="123">
        <v>102</v>
      </c>
      <c r="D194" s="113">
        <f t="shared" si="8"/>
        <v>-3</v>
      </c>
      <c r="E194" s="114">
        <f t="shared" si="9"/>
        <v>-2.8571428571428572</v>
      </c>
      <c r="F194" s="123">
        <v>102</v>
      </c>
    </row>
    <row r="195" spans="1:6" s="101" customFormat="1" ht="15" customHeight="1">
      <c r="A195" s="117" t="s">
        <v>60</v>
      </c>
      <c r="B195" s="123"/>
      <c r="C195" s="123"/>
      <c r="D195" s="113">
        <f t="shared" si="8"/>
        <v>0</v>
      </c>
      <c r="E195" s="114">
        <f t="shared" si="9"/>
        <v>0</v>
      </c>
      <c r="F195" s="123"/>
    </row>
    <row r="196" spans="1:6" s="101" customFormat="1" ht="15" customHeight="1">
      <c r="A196" s="117" t="s">
        <v>61</v>
      </c>
      <c r="B196" s="123"/>
      <c r="C196" s="123"/>
      <c r="D196" s="113">
        <f t="shared" si="8"/>
        <v>0</v>
      </c>
      <c r="E196" s="114">
        <f t="shared" si="9"/>
        <v>0</v>
      </c>
      <c r="F196" s="123"/>
    </row>
    <row r="197" spans="1:6" s="101" customFormat="1" ht="15" customHeight="1">
      <c r="A197" s="117" t="s">
        <v>170</v>
      </c>
      <c r="B197" s="123"/>
      <c r="C197" s="123"/>
      <c r="D197" s="113"/>
      <c r="E197" s="114"/>
      <c r="F197" s="123"/>
    </row>
    <row r="198" spans="1:6" s="101" customFormat="1" ht="15" customHeight="1">
      <c r="A198" s="117" t="s">
        <v>68</v>
      </c>
      <c r="B198" s="123">
        <v>30</v>
      </c>
      <c r="C198" s="123">
        <v>27</v>
      </c>
      <c r="D198" s="113">
        <f t="shared" ref="D198:D209" si="10">C198-B198</f>
        <v>-3</v>
      </c>
      <c r="E198" s="114">
        <f t="shared" ref="E198:E209" si="11">IF(B198=0,,D198/B198*100)</f>
        <v>-10</v>
      </c>
      <c r="F198" s="123">
        <v>27</v>
      </c>
    </row>
    <row r="199" spans="1:6" s="101" customFormat="1" ht="15" customHeight="1">
      <c r="A199" s="117" t="s">
        <v>171</v>
      </c>
      <c r="B199" s="123"/>
      <c r="C199" s="123">
        <v>18</v>
      </c>
      <c r="D199" s="113">
        <f t="shared" si="10"/>
        <v>18</v>
      </c>
      <c r="E199" s="114">
        <f t="shared" si="11"/>
        <v>0</v>
      </c>
      <c r="F199" s="123">
        <v>18</v>
      </c>
    </row>
    <row r="200" spans="1:6" s="101" customFormat="1" ht="15" customHeight="1">
      <c r="A200" s="115" t="s">
        <v>172</v>
      </c>
      <c r="B200" s="122">
        <f>SUM(B201:B205)</f>
        <v>47</v>
      </c>
      <c r="C200" s="122">
        <f>SUM(C201:C205)</f>
        <v>98</v>
      </c>
      <c r="D200" s="113">
        <f t="shared" si="10"/>
        <v>51</v>
      </c>
      <c r="E200" s="114">
        <f t="shared" si="11"/>
        <v>108.51063829787233</v>
      </c>
      <c r="F200" s="122">
        <f>SUM(F201:F205)</f>
        <v>98</v>
      </c>
    </row>
    <row r="201" spans="1:6" s="101" customFormat="1" ht="15" customHeight="1">
      <c r="A201" s="117" t="s">
        <v>59</v>
      </c>
      <c r="B201" s="123">
        <v>37</v>
      </c>
      <c r="C201" s="123">
        <v>58</v>
      </c>
      <c r="D201" s="113">
        <f t="shared" si="10"/>
        <v>21</v>
      </c>
      <c r="E201" s="114">
        <f t="shared" si="11"/>
        <v>56.756756756756758</v>
      </c>
      <c r="F201" s="123">
        <v>58</v>
      </c>
    </row>
    <row r="202" spans="1:6" s="101" customFormat="1" ht="15" customHeight="1">
      <c r="A202" s="117" t="s">
        <v>60</v>
      </c>
      <c r="B202" s="123"/>
      <c r="C202" s="123"/>
      <c r="D202" s="113">
        <f t="shared" si="10"/>
        <v>0</v>
      </c>
      <c r="E202" s="114">
        <f t="shared" si="11"/>
        <v>0</v>
      </c>
      <c r="F202" s="123"/>
    </row>
    <row r="203" spans="1:6" s="101" customFormat="1" ht="15" customHeight="1">
      <c r="A203" s="117" t="s">
        <v>61</v>
      </c>
      <c r="B203" s="123"/>
      <c r="C203" s="123">
        <v>20</v>
      </c>
      <c r="D203" s="113">
        <f t="shared" si="10"/>
        <v>20</v>
      </c>
      <c r="E203" s="114">
        <f t="shared" si="11"/>
        <v>0</v>
      </c>
      <c r="F203" s="123">
        <v>20</v>
      </c>
    </row>
    <row r="204" spans="1:6" s="101" customFormat="1" ht="15" customHeight="1">
      <c r="A204" s="117" t="s">
        <v>68</v>
      </c>
      <c r="B204" s="123">
        <v>10</v>
      </c>
      <c r="C204" s="123">
        <v>5</v>
      </c>
      <c r="D204" s="113">
        <f t="shared" si="10"/>
        <v>-5</v>
      </c>
      <c r="E204" s="114">
        <f t="shared" si="11"/>
        <v>-50</v>
      </c>
      <c r="F204" s="123">
        <v>5</v>
      </c>
    </row>
    <row r="205" spans="1:6" s="101" customFormat="1" ht="15" customHeight="1">
      <c r="A205" s="117" t="s">
        <v>173</v>
      </c>
      <c r="B205" s="123"/>
      <c r="C205" s="123">
        <v>15</v>
      </c>
      <c r="D205" s="113">
        <f t="shared" si="10"/>
        <v>15</v>
      </c>
      <c r="E205" s="114">
        <f t="shared" si="11"/>
        <v>0</v>
      </c>
      <c r="F205" s="123">
        <v>15</v>
      </c>
    </row>
    <row r="206" spans="1:6" s="101" customFormat="1" ht="15" customHeight="1">
      <c r="A206" s="115" t="s">
        <v>174</v>
      </c>
      <c r="B206" s="122">
        <f>SUM(B207:B213)</f>
        <v>31</v>
      </c>
      <c r="C206" s="122">
        <f>SUM(C207:C213)</f>
        <v>39</v>
      </c>
      <c r="D206" s="113">
        <f t="shared" si="10"/>
        <v>8</v>
      </c>
      <c r="E206" s="114">
        <f t="shared" si="11"/>
        <v>25.806451612903224</v>
      </c>
      <c r="F206" s="122">
        <f>SUM(F207:F213)</f>
        <v>39</v>
      </c>
    </row>
    <row r="207" spans="1:6" s="101" customFormat="1" ht="15" customHeight="1">
      <c r="A207" s="117" t="s">
        <v>59</v>
      </c>
      <c r="B207" s="123">
        <v>31</v>
      </c>
      <c r="C207" s="123">
        <v>39</v>
      </c>
      <c r="D207" s="113">
        <f t="shared" si="10"/>
        <v>8</v>
      </c>
      <c r="E207" s="114">
        <f t="shared" si="11"/>
        <v>25.806451612903224</v>
      </c>
      <c r="F207" s="123">
        <v>39</v>
      </c>
    </row>
    <row r="208" spans="1:6" s="101" customFormat="1" ht="15" customHeight="1">
      <c r="A208" s="117" t="s">
        <v>60</v>
      </c>
      <c r="B208" s="123"/>
      <c r="C208" s="123"/>
      <c r="D208" s="113">
        <f t="shared" si="10"/>
        <v>0</v>
      </c>
      <c r="E208" s="114">
        <f t="shared" si="11"/>
        <v>0</v>
      </c>
      <c r="F208" s="123"/>
    </row>
    <row r="209" spans="1:6" s="101" customFormat="1" ht="15" customHeight="1">
      <c r="A209" s="117" t="s">
        <v>61</v>
      </c>
      <c r="B209" s="123"/>
      <c r="C209" s="123"/>
      <c r="D209" s="113">
        <f t="shared" si="10"/>
        <v>0</v>
      </c>
      <c r="E209" s="114">
        <f t="shared" si="11"/>
        <v>0</v>
      </c>
      <c r="F209" s="123"/>
    </row>
    <row r="210" spans="1:6" s="101" customFormat="1" ht="15" customHeight="1">
      <c r="A210" s="117" t="s">
        <v>175</v>
      </c>
      <c r="B210" s="123"/>
      <c r="C210" s="123"/>
      <c r="D210" s="113"/>
      <c r="E210" s="114"/>
      <c r="F210" s="123"/>
    </row>
    <row r="211" spans="1:6" s="101" customFormat="1" ht="15" customHeight="1">
      <c r="A211" s="117" t="s">
        <v>176</v>
      </c>
      <c r="B211" s="123"/>
      <c r="C211" s="123"/>
      <c r="D211" s="113"/>
      <c r="E211" s="114"/>
      <c r="F211" s="123"/>
    </row>
    <row r="212" spans="1:6" s="101" customFormat="1" ht="15" customHeight="1">
      <c r="A212" s="117" t="s">
        <v>68</v>
      </c>
      <c r="B212" s="123"/>
      <c r="C212" s="123"/>
      <c r="D212" s="113">
        <f t="shared" ref="D212:D275" si="12">C212-B212</f>
        <v>0</v>
      </c>
      <c r="E212" s="114">
        <f t="shared" ref="E212:E275" si="13">IF(B212=0,,D212/B212*100)</f>
        <v>0</v>
      </c>
      <c r="F212" s="123"/>
    </row>
    <row r="213" spans="1:6" s="101" customFormat="1" ht="15" customHeight="1">
      <c r="A213" s="117" t="s">
        <v>177</v>
      </c>
      <c r="B213" s="123"/>
      <c r="C213" s="123"/>
      <c r="D213" s="113">
        <f t="shared" si="12"/>
        <v>0</v>
      </c>
      <c r="E213" s="114">
        <f t="shared" si="13"/>
        <v>0</v>
      </c>
      <c r="F213" s="123"/>
    </row>
    <row r="214" spans="1:6" s="101" customFormat="1" ht="15" customHeight="1">
      <c r="A214" s="115" t="s">
        <v>178</v>
      </c>
      <c r="B214" s="122">
        <f>SUM(B215:B219)</f>
        <v>0</v>
      </c>
      <c r="C214" s="122">
        <f>SUM(C215:C219)</f>
        <v>0</v>
      </c>
      <c r="D214" s="113">
        <f t="shared" si="12"/>
        <v>0</v>
      </c>
      <c r="E214" s="114">
        <f t="shared" si="13"/>
        <v>0</v>
      </c>
      <c r="F214" s="122">
        <f>SUM(F215:F219)</f>
        <v>0</v>
      </c>
    </row>
    <row r="215" spans="1:6" s="101" customFormat="1" ht="15" customHeight="1">
      <c r="A215" s="117" t="s">
        <v>59</v>
      </c>
      <c r="B215" s="123"/>
      <c r="C215" s="123"/>
      <c r="D215" s="113">
        <f t="shared" si="12"/>
        <v>0</v>
      </c>
      <c r="E215" s="114">
        <f t="shared" si="13"/>
        <v>0</v>
      </c>
      <c r="F215" s="123"/>
    </row>
    <row r="216" spans="1:6" s="101" customFormat="1" ht="15" customHeight="1">
      <c r="A216" s="117" t="s">
        <v>60</v>
      </c>
      <c r="B216" s="123"/>
      <c r="C216" s="123"/>
      <c r="D216" s="113">
        <f t="shared" si="12"/>
        <v>0</v>
      </c>
      <c r="E216" s="114">
        <f t="shared" si="13"/>
        <v>0</v>
      </c>
      <c r="F216" s="123"/>
    </row>
    <row r="217" spans="1:6" s="101" customFormat="1" ht="15" customHeight="1">
      <c r="A217" s="117" t="s">
        <v>61</v>
      </c>
      <c r="B217" s="123"/>
      <c r="C217" s="123"/>
      <c r="D217" s="113">
        <f t="shared" si="12"/>
        <v>0</v>
      </c>
      <c r="E217" s="114">
        <f t="shared" si="13"/>
        <v>0</v>
      </c>
      <c r="F217" s="123"/>
    </row>
    <row r="218" spans="1:6" s="101" customFormat="1" ht="15" customHeight="1">
      <c r="A218" s="117" t="s">
        <v>68</v>
      </c>
      <c r="B218" s="123"/>
      <c r="C218" s="123"/>
      <c r="D218" s="113">
        <f t="shared" si="12"/>
        <v>0</v>
      </c>
      <c r="E218" s="114">
        <f t="shared" si="13"/>
        <v>0</v>
      </c>
      <c r="F218" s="123"/>
    </row>
    <row r="219" spans="1:6" s="101" customFormat="1" ht="15" customHeight="1">
      <c r="A219" s="117" t="s">
        <v>179</v>
      </c>
      <c r="B219" s="123"/>
      <c r="C219" s="123"/>
      <c r="D219" s="113">
        <f t="shared" si="12"/>
        <v>0</v>
      </c>
      <c r="E219" s="114">
        <f t="shared" si="13"/>
        <v>0</v>
      </c>
      <c r="F219" s="123"/>
    </row>
    <row r="220" spans="1:6" s="101" customFormat="1" ht="15" customHeight="1">
      <c r="A220" s="115" t="s">
        <v>180</v>
      </c>
      <c r="B220" s="122">
        <f>SUM(B221:B225)</f>
        <v>105</v>
      </c>
      <c r="C220" s="122">
        <f>SUM(C221:C225)</f>
        <v>290</v>
      </c>
      <c r="D220" s="113">
        <f t="shared" si="12"/>
        <v>185</v>
      </c>
      <c r="E220" s="114">
        <f t="shared" si="13"/>
        <v>176.19047619047618</v>
      </c>
      <c r="F220" s="122">
        <f>SUM(F221:F225)</f>
        <v>290</v>
      </c>
    </row>
    <row r="221" spans="1:6" s="101" customFormat="1" ht="15" customHeight="1">
      <c r="A221" s="117" t="s">
        <v>59</v>
      </c>
      <c r="B221" s="123">
        <v>83</v>
      </c>
      <c r="C221" s="123">
        <v>197</v>
      </c>
      <c r="D221" s="113">
        <f t="shared" si="12"/>
        <v>114</v>
      </c>
      <c r="E221" s="114">
        <f t="shared" si="13"/>
        <v>137.34939759036143</v>
      </c>
      <c r="F221" s="123">
        <v>197</v>
      </c>
    </row>
    <row r="222" spans="1:6" s="101" customFormat="1" ht="15" customHeight="1">
      <c r="A222" s="117" t="s">
        <v>60</v>
      </c>
      <c r="B222" s="123"/>
      <c r="C222" s="123"/>
      <c r="D222" s="113">
        <f t="shared" si="12"/>
        <v>0</v>
      </c>
      <c r="E222" s="114">
        <f t="shared" si="13"/>
        <v>0</v>
      </c>
      <c r="F222" s="123"/>
    </row>
    <row r="223" spans="1:6" s="101" customFormat="1" ht="15" customHeight="1">
      <c r="A223" s="117" t="s">
        <v>61</v>
      </c>
      <c r="B223" s="123"/>
      <c r="C223" s="123"/>
      <c r="D223" s="113">
        <f t="shared" si="12"/>
        <v>0</v>
      </c>
      <c r="E223" s="114">
        <f t="shared" si="13"/>
        <v>0</v>
      </c>
      <c r="F223" s="123"/>
    </row>
    <row r="224" spans="1:6" s="101" customFormat="1" ht="15" customHeight="1">
      <c r="A224" s="117" t="s">
        <v>68</v>
      </c>
      <c r="B224" s="123">
        <v>22</v>
      </c>
      <c r="C224" s="123">
        <v>36</v>
      </c>
      <c r="D224" s="113">
        <f t="shared" si="12"/>
        <v>14</v>
      </c>
      <c r="E224" s="114">
        <f t="shared" si="13"/>
        <v>63.636363636363633</v>
      </c>
      <c r="F224" s="123">
        <v>36</v>
      </c>
    </row>
    <row r="225" spans="1:6" s="101" customFormat="1" ht="15" customHeight="1">
      <c r="A225" s="117" t="s">
        <v>181</v>
      </c>
      <c r="B225" s="123"/>
      <c r="C225" s="123">
        <v>57</v>
      </c>
      <c r="D225" s="113">
        <f t="shared" si="12"/>
        <v>57</v>
      </c>
      <c r="E225" s="114">
        <f t="shared" si="13"/>
        <v>0</v>
      </c>
      <c r="F225" s="123">
        <v>57</v>
      </c>
    </row>
    <row r="226" spans="1:6" s="101" customFormat="1" ht="15" customHeight="1">
      <c r="A226" s="115" t="s">
        <v>182</v>
      </c>
      <c r="B226" s="121">
        <f>SUM(B227:B231)</f>
        <v>0</v>
      </c>
      <c r="C226" s="121">
        <f>SUM(C227:C231)</f>
        <v>0</v>
      </c>
      <c r="D226" s="113">
        <f t="shared" si="12"/>
        <v>0</v>
      </c>
      <c r="E226" s="114">
        <f t="shared" si="13"/>
        <v>0</v>
      </c>
      <c r="F226" s="121">
        <f>SUM(F227:F231)</f>
        <v>0</v>
      </c>
    </row>
    <row r="227" spans="1:6" s="101" customFormat="1" ht="15" customHeight="1">
      <c r="A227" s="117" t="s">
        <v>59</v>
      </c>
      <c r="B227" s="123"/>
      <c r="C227" s="123"/>
      <c r="D227" s="113">
        <f t="shared" si="12"/>
        <v>0</v>
      </c>
      <c r="E227" s="114">
        <f t="shared" si="13"/>
        <v>0</v>
      </c>
      <c r="F227" s="123"/>
    </row>
    <row r="228" spans="1:6" s="101" customFormat="1" ht="15" customHeight="1">
      <c r="A228" s="117" t="s">
        <v>60</v>
      </c>
      <c r="B228" s="123"/>
      <c r="C228" s="123"/>
      <c r="D228" s="113">
        <f t="shared" si="12"/>
        <v>0</v>
      </c>
      <c r="E228" s="114">
        <f t="shared" si="13"/>
        <v>0</v>
      </c>
      <c r="F228" s="123"/>
    </row>
    <row r="229" spans="1:6" s="101" customFormat="1" ht="15" customHeight="1">
      <c r="A229" s="117" t="s">
        <v>61</v>
      </c>
      <c r="B229" s="123"/>
      <c r="C229" s="123"/>
      <c r="D229" s="113">
        <f t="shared" si="12"/>
        <v>0</v>
      </c>
      <c r="E229" s="114">
        <f t="shared" si="13"/>
        <v>0</v>
      </c>
      <c r="F229" s="123"/>
    </row>
    <row r="230" spans="1:6" s="101" customFormat="1" ht="15" customHeight="1">
      <c r="A230" s="117" t="s">
        <v>68</v>
      </c>
      <c r="B230" s="123"/>
      <c r="C230" s="123"/>
      <c r="D230" s="113">
        <f t="shared" si="12"/>
        <v>0</v>
      </c>
      <c r="E230" s="114">
        <f t="shared" si="13"/>
        <v>0</v>
      </c>
      <c r="F230" s="123"/>
    </row>
    <row r="231" spans="1:6" s="101" customFormat="1" ht="15" customHeight="1">
      <c r="A231" s="117" t="s">
        <v>183</v>
      </c>
      <c r="B231" s="123"/>
      <c r="C231" s="123"/>
      <c r="D231" s="113">
        <f t="shared" si="12"/>
        <v>0</v>
      </c>
      <c r="E231" s="114">
        <f t="shared" si="13"/>
        <v>0</v>
      </c>
      <c r="F231" s="123"/>
    </row>
    <row r="232" spans="1:6" s="101" customFormat="1" ht="15" customHeight="1">
      <c r="A232" s="115" t="s">
        <v>184</v>
      </c>
      <c r="B232" s="121">
        <f>SUM(B233:B248)</f>
        <v>575</v>
      </c>
      <c r="C232" s="121">
        <f>SUM(C233:C248)</f>
        <v>575</v>
      </c>
      <c r="D232" s="113">
        <f t="shared" si="12"/>
        <v>0</v>
      </c>
      <c r="E232" s="114">
        <f t="shared" si="13"/>
        <v>0</v>
      </c>
      <c r="F232" s="121">
        <f>SUM(F233:F248)</f>
        <v>575</v>
      </c>
    </row>
    <row r="233" spans="1:6" s="101" customFormat="1" ht="15" customHeight="1">
      <c r="A233" s="117" t="s">
        <v>59</v>
      </c>
      <c r="B233" s="123">
        <v>575</v>
      </c>
      <c r="C233" s="123">
        <v>447</v>
      </c>
      <c r="D233" s="113">
        <f t="shared" si="12"/>
        <v>-128</v>
      </c>
      <c r="E233" s="114">
        <f t="shared" si="13"/>
        <v>-22.260869565217391</v>
      </c>
      <c r="F233" s="123">
        <v>447</v>
      </c>
    </row>
    <row r="234" spans="1:6" s="101" customFormat="1" ht="15" customHeight="1">
      <c r="A234" s="117" t="s">
        <v>60</v>
      </c>
      <c r="B234" s="123"/>
      <c r="C234" s="123"/>
      <c r="D234" s="113">
        <f t="shared" si="12"/>
        <v>0</v>
      </c>
      <c r="E234" s="114">
        <f t="shared" si="13"/>
        <v>0</v>
      </c>
      <c r="F234" s="123"/>
    </row>
    <row r="235" spans="1:6" s="101" customFormat="1" ht="15" customHeight="1">
      <c r="A235" s="117" t="s">
        <v>61</v>
      </c>
      <c r="B235" s="123"/>
      <c r="C235" s="123"/>
      <c r="D235" s="113">
        <f t="shared" si="12"/>
        <v>0</v>
      </c>
      <c r="E235" s="114">
        <f t="shared" si="13"/>
        <v>0</v>
      </c>
      <c r="F235" s="123"/>
    </row>
    <row r="236" spans="1:6" s="101" customFormat="1" ht="15" customHeight="1">
      <c r="A236" s="117" t="s">
        <v>185</v>
      </c>
      <c r="B236" s="123"/>
      <c r="C236" s="123">
        <v>10</v>
      </c>
      <c r="D236" s="113">
        <f t="shared" si="12"/>
        <v>10</v>
      </c>
      <c r="E236" s="114">
        <f t="shared" si="13"/>
        <v>0</v>
      </c>
      <c r="F236" s="123">
        <v>10</v>
      </c>
    </row>
    <row r="237" spans="1:6" s="101" customFormat="1" ht="15" customHeight="1">
      <c r="A237" s="117" t="s">
        <v>186</v>
      </c>
      <c r="B237" s="123"/>
      <c r="C237" s="123">
        <v>5</v>
      </c>
      <c r="D237" s="113">
        <f t="shared" si="12"/>
        <v>5</v>
      </c>
      <c r="E237" s="114">
        <f t="shared" si="13"/>
        <v>0</v>
      </c>
      <c r="F237" s="123">
        <v>5</v>
      </c>
    </row>
    <row r="238" spans="1:6" s="101" customFormat="1" ht="15" customHeight="1">
      <c r="A238" s="117" t="s">
        <v>187</v>
      </c>
      <c r="B238" s="123"/>
      <c r="C238" s="123"/>
      <c r="D238" s="113">
        <f t="shared" si="12"/>
        <v>0</v>
      </c>
      <c r="E238" s="114">
        <f t="shared" si="13"/>
        <v>0</v>
      </c>
      <c r="F238" s="123"/>
    </row>
    <row r="239" spans="1:6" s="101" customFormat="1" ht="15" customHeight="1">
      <c r="A239" s="117" t="s">
        <v>188</v>
      </c>
      <c r="B239" s="123"/>
      <c r="C239" s="123"/>
      <c r="D239" s="113">
        <f t="shared" si="12"/>
        <v>0</v>
      </c>
      <c r="E239" s="114">
        <f t="shared" si="13"/>
        <v>0</v>
      </c>
      <c r="F239" s="123"/>
    </row>
    <row r="240" spans="1:6" s="101" customFormat="1" ht="15" customHeight="1">
      <c r="A240" s="117" t="s">
        <v>101</v>
      </c>
      <c r="B240" s="123"/>
      <c r="C240" s="123"/>
      <c r="D240" s="113">
        <f t="shared" si="12"/>
        <v>0</v>
      </c>
      <c r="E240" s="114">
        <f t="shared" si="13"/>
        <v>0</v>
      </c>
      <c r="F240" s="123"/>
    </row>
    <row r="241" spans="1:6" s="101" customFormat="1" ht="15" customHeight="1">
      <c r="A241" s="117" t="s">
        <v>189</v>
      </c>
      <c r="B241" s="123"/>
      <c r="C241" s="123"/>
      <c r="D241" s="113">
        <f t="shared" si="12"/>
        <v>0</v>
      </c>
      <c r="E241" s="114">
        <f t="shared" si="13"/>
        <v>0</v>
      </c>
      <c r="F241" s="123"/>
    </row>
    <row r="242" spans="1:6" s="101" customFormat="1" ht="15" customHeight="1">
      <c r="A242" s="117" t="s">
        <v>190</v>
      </c>
      <c r="B242" s="123"/>
      <c r="C242" s="123">
        <v>6</v>
      </c>
      <c r="D242" s="113">
        <f t="shared" si="12"/>
        <v>6</v>
      </c>
      <c r="E242" s="114">
        <f t="shared" si="13"/>
        <v>0</v>
      </c>
      <c r="F242" s="123">
        <v>6</v>
      </c>
    </row>
    <row r="243" spans="1:6" s="101" customFormat="1" ht="15" customHeight="1">
      <c r="A243" s="117" t="s">
        <v>191</v>
      </c>
      <c r="B243" s="123"/>
      <c r="C243" s="123"/>
      <c r="D243" s="113">
        <f t="shared" si="12"/>
        <v>0</v>
      </c>
      <c r="E243" s="114">
        <f t="shared" si="13"/>
        <v>0</v>
      </c>
      <c r="F243" s="123"/>
    </row>
    <row r="244" spans="1:6" s="101" customFormat="1" ht="15" customHeight="1">
      <c r="A244" s="117" t="s">
        <v>192</v>
      </c>
      <c r="B244" s="123"/>
      <c r="C244" s="123"/>
      <c r="D244" s="113">
        <f t="shared" si="12"/>
        <v>0</v>
      </c>
      <c r="E244" s="114">
        <f t="shared" si="13"/>
        <v>0</v>
      </c>
      <c r="F244" s="123"/>
    </row>
    <row r="245" spans="1:6" s="101" customFormat="1" ht="15" customHeight="1">
      <c r="A245" s="117" t="s">
        <v>193</v>
      </c>
      <c r="B245" s="123"/>
      <c r="C245" s="123"/>
      <c r="D245" s="113">
        <f t="shared" si="12"/>
        <v>0</v>
      </c>
      <c r="E245" s="114">
        <f t="shared" si="13"/>
        <v>0</v>
      </c>
      <c r="F245" s="123"/>
    </row>
    <row r="246" spans="1:6" s="101" customFormat="1" ht="15" customHeight="1">
      <c r="A246" s="117" t="s">
        <v>194</v>
      </c>
      <c r="B246" s="123"/>
      <c r="C246" s="123"/>
      <c r="D246" s="113">
        <f t="shared" si="12"/>
        <v>0</v>
      </c>
      <c r="E246" s="114">
        <f t="shared" si="13"/>
        <v>0</v>
      </c>
      <c r="F246" s="123"/>
    </row>
    <row r="247" spans="1:6" s="101" customFormat="1" ht="15" customHeight="1">
      <c r="A247" s="117" t="s">
        <v>68</v>
      </c>
      <c r="B247" s="123"/>
      <c r="C247" s="123">
        <v>77</v>
      </c>
      <c r="D247" s="113">
        <f t="shared" si="12"/>
        <v>77</v>
      </c>
      <c r="E247" s="114">
        <f t="shared" si="13"/>
        <v>0</v>
      </c>
      <c r="F247" s="123">
        <v>77</v>
      </c>
    </row>
    <row r="248" spans="1:6" s="101" customFormat="1" ht="15" customHeight="1">
      <c r="A248" s="117" t="s">
        <v>195</v>
      </c>
      <c r="B248" s="123"/>
      <c r="C248" s="123">
        <v>30</v>
      </c>
      <c r="D248" s="113">
        <f t="shared" si="12"/>
        <v>30</v>
      </c>
      <c r="E248" s="114">
        <f t="shared" si="13"/>
        <v>0</v>
      </c>
      <c r="F248" s="123">
        <v>30</v>
      </c>
    </row>
    <row r="249" spans="1:6" s="101" customFormat="1" ht="15" customHeight="1">
      <c r="A249" s="115" t="s">
        <v>196</v>
      </c>
      <c r="B249" s="122">
        <f>SUM(B250:B251)</f>
        <v>0</v>
      </c>
      <c r="C249" s="122">
        <f>SUM(C250:C251)</f>
        <v>0</v>
      </c>
      <c r="D249" s="113">
        <f t="shared" si="12"/>
        <v>0</v>
      </c>
      <c r="E249" s="114">
        <f t="shared" si="13"/>
        <v>0</v>
      </c>
      <c r="F249" s="122">
        <f>SUM(F250:F251)</f>
        <v>0</v>
      </c>
    </row>
    <row r="250" spans="1:6" s="101" customFormat="1" ht="15" customHeight="1">
      <c r="A250" s="117" t="s">
        <v>197</v>
      </c>
      <c r="B250" s="123"/>
      <c r="C250" s="123"/>
      <c r="D250" s="113">
        <f t="shared" si="12"/>
        <v>0</v>
      </c>
      <c r="E250" s="114">
        <f t="shared" si="13"/>
        <v>0</v>
      </c>
      <c r="F250" s="123"/>
    </row>
    <row r="251" spans="1:6" s="101" customFormat="1" ht="15" customHeight="1">
      <c r="A251" s="117" t="s">
        <v>198</v>
      </c>
      <c r="B251" s="123"/>
      <c r="C251" s="123"/>
      <c r="D251" s="113">
        <f t="shared" si="12"/>
        <v>0</v>
      </c>
      <c r="E251" s="114">
        <f t="shared" si="13"/>
        <v>0</v>
      </c>
      <c r="F251" s="123"/>
    </row>
    <row r="252" spans="1:6" s="101" customFormat="1" ht="15" customHeight="1">
      <c r="A252" s="115" t="s">
        <v>199</v>
      </c>
      <c r="B252" s="122">
        <f>B253+B260+B263+B266+B272+B276+B278+B289</f>
        <v>0</v>
      </c>
      <c r="C252" s="122">
        <f>C253+C260+C263+C266+C272+C276+C278+C289</f>
        <v>0</v>
      </c>
      <c r="D252" s="113">
        <f t="shared" si="12"/>
        <v>0</v>
      </c>
      <c r="E252" s="114">
        <f t="shared" si="13"/>
        <v>0</v>
      </c>
      <c r="F252" s="122">
        <f>F253+F260+F263+F266+F272+F276+F278+F289</f>
        <v>0</v>
      </c>
    </row>
    <row r="253" spans="1:6" s="101" customFormat="1" ht="15" customHeight="1">
      <c r="A253" s="115" t="s">
        <v>200</v>
      </c>
      <c r="B253" s="122">
        <f>SUM(B254:B259)</f>
        <v>0</v>
      </c>
      <c r="C253" s="122">
        <f>SUM(C254:C259)</f>
        <v>0</v>
      </c>
      <c r="D253" s="113">
        <f t="shared" si="12"/>
        <v>0</v>
      </c>
      <c r="E253" s="114">
        <f t="shared" si="13"/>
        <v>0</v>
      </c>
      <c r="F253" s="122">
        <f>SUM(F254:F259)</f>
        <v>0</v>
      </c>
    </row>
    <row r="254" spans="1:6" s="101" customFormat="1" ht="15" customHeight="1">
      <c r="A254" s="117" t="s">
        <v>59</v>
      </c>
      <c r="B254" s="123"/>
      <c r="C254" s="123"/>
      <c r="D254" s="113">
        <f t="shared" si="12"/>
        <v>0</v>
      </c>
      <c r="E254" s="114">
        <f t="shared" si="13"/>
        <v>0</v>
      </c>
      <c r="F254" s="123"/>
    </row>
    <row r="255" spans="1:6" s="101" customFormat="1" ht="15" customHeight="1">
      <c r="A255" s="117" t="s">
        <v>60</v>
      </c>
      <c r="B255" s="123"/>
      <c r="C255" s="123"/>
      <c r="D255" s="113">
        <f t="shared" si="12"/>
        <v>0</v>
      </c>
      <c r="E255" s="114">
        <f t="shared" si="13"/>
        <v>0</v>
      </c>
      <c r="F255" s="123"/>
    </row>
    <row r="256" spans="1:6" s="101" customFormat="1" ht="15" customHeight="1">
      <c r="A256" s="117" t="s">
        <v>61</v>
      </c>
      <c r="B256" s="123"/>
      <c r="C256" s="123"/>
      <c r="D256" s="113">
        <f t="shared" si="12"/>
        <v>0</v>
      </c>
      <c r="E256" s="114">
        <f t="shared" si="13"/>
        <v>0</v>
      </c>
      <c r="F256" s="123"/>
    </row>
    <row r="257" spans="1:6" s="101" customFormat="1" ht="15" customHeight="1">
      <c r="A257" s="117" t="s">
        <v>167</v>
      </c>
      <c r="B257" s="123"/>
      <c r="C257" s="123"/>
      <c r="D257" s="113">
        <f t="shared" si="12"/>
        <v>0</v>
      </c>
      <c r="E257" s="114">
        <f t="shared" si="13"/>
        <v>0</v>
      </c>
      <c r="F257" s="123"/>
    </row>
    <row r="258" spans="1:6" s="101" customFormat="1" ht="15" customHeight="1">
      <c r="A258" s="117" t="s">
        <v>68</v>
      </c>
      <c r="B258" s="123"/>
      <c r="C258" s="123"/>
      <c r="D258" s="113">
        <f t="shared" si="12"/>
        <v>0</v>
      </c>
      <c r="E258" s="114">
        <f t="shared" si="13"/>
        <v>0</v>
      </c>
      <c r="F258" s="123"/>
    </row>
    <row r="259" spans="1:6" s="101" customFormat="1" ht="15" customHeight="1">
      <c r="A259" s="117" t="s">
        <v>201</v>
      </c>
      <c r="B259" s="123"/>
      <c r="C259" s="123"/>
      <c r="D259" s="113">
        <f t="shared" si="12"/>
        <v>0</v>
      </c>
      <c r="E259" s="114">
        <f t="shared" si="13"/>
        <v>0</v>
      </c>
      <c r="F259" s="123"/>
    </row>
    <row r="260" spans="1:6" s="101" customFormat="1" ht="15" customHeight="1">
      <c r="A260" s="115" t="s">
        <v>202</v>
      </c>
      <c r="B260" s="122">
        <f>SUM(B261:B262)</f>
        <v>0</v>
      </c>
      <c r="C260" s="122">
        <f>SUM(C261:C262)</f>
        <v>0</v>
      </c>
      <c r="D260" s="113">
        <f t="shared" si="12"/>
        <v>0</v>
      </c>
      <c r="E260" s="114">
        <f t="shared" si="13"/>
        <v>0</v>
      </c>
      <c r="F260" s="122">
        <f>SUM(F261:F262)</f>
        <v>0</v>
      </c>
    </row>
    <row r="261" spans="1:6" s="101" customFormat="1" ht="15" customHeight="1">
      <c r="A261" s="117" t="s">
        <v>203</v>
      </c>
      <c r="B261" s="123"/>
      <c r="C261" s="123"/>
      <c r="D261" s="113">
        <f t="shared" si="12"/>
        <v>0</v>
      </c>
      <c r="E261" s="114">
        <f t="shared" si="13"/>
        <v>0</v>
      </c>
      <c r="F261" s="123"/>
    </row>
    <row r="262" spans="1:6" s="101" customFormat="1" ht="15" customHeight="1">
      <c r="A262" s="117" t="s">
        <v>204</v>
      </c>
      <c r="B262" s="123"/>
      <c r="C262" s="123"/>
      <c r="D262" s="113">
        <f t="shared" si="12"/>
        <v>0</v>
      </c>
      <c r="E262" s="114">
        <f t="shared" si="13"/>
        <v>0</v>
      </c>
      <c r="F262" s="123"/>
    </row>
    <row r="263" spans="1:6" s="101" customFormat="1" ht="15" customHeight="1">
      <c r="A263" s="115" t="s">
        <v>205</v>
      </c>
      <c r="B263" s="122">
        <f>SUM(B264:B265)</f>
        <v>0</v>
      </c>
      <c r="C263" s="122">
        <f>SUM(C264:C265)</f>
        <v>0</v>
      </c>
      <c r="D263" s="113">
        <f t="shared" si="12"/>
        <v>0</v>
      </c>
      <c r="E263" s="114">
        <f t="shared" si="13"/>
        <v>0</v>
      </c>
      <c r="F263" s="122">
        <f>SUM(F264:F265)</f>
        <v>0</v>
      </c>
    </row>
    <row r="264" spans="1:6" s="101" customFormat="1" ht="15" customHeight="1">
      <c r="A264" s="117" t="s">
        <v>206</v>
      </c>
      <c r="B264" s="123"/>
      <c r="C264" s="123"/>
      <c r="D264" s="113">
        <f t="shared" si="12"/>
        <v>0</v>
      </c>
      <c r="E264" s="114">
        <f t="shared" si="13"/>
        <v>0</v>
      </c>
      <c r="F264" s="123"/>
    </row>
    <row r="265" spans="1:6" s="101" customFormat="1" ht="15" customHeight="1">
      <c r="A265" s="117" t="s">
        <v>207</v>
      </c>
      <c r="B265" s="123"/>
      <c r="C265" s="123"/>
      <c r="D265" s="113">
        <f t="shared" si="12"/>
        <v>0</v>
      </c>
      <c r="E265" s="114">
        <f t="shared" si="13"/>
        <v>0</v>
      </c>
      <c r="F265" s="123"/>
    </row>
    <row r="266" spans="1:6" s="101" customFormat="1" ht="15" customHeight="1">
      <c r="A266" s="115" t="s">
        <v>208</v>
      </c>
      <c r="B266" s="122">
        <f>SUM(B267:B271)</f>
        <v>0</v>
      </c>
      <c r="C266" s="122">
        <f>SUM(C267:C271)</f>
        <v>0</v>
      </c>
      <c r="D266" s="113">
        <f t="shared" si="12"/>
        <v>0</v>
      </c>
      <c r="E266" s="114">
        <f t="shared" si="13"/>
        <v>0</v>
      </c>
      <c r="F266" s="122">
        <f>SUM(F267:F271)</f>
        <v>0</v>
      </c>
    </row>
    <row r="267" spans="1:6" s="101" customFormat="1" ht="15" customHeight="1">
      <c r="A267" s="117" t="s">
        <v>209</v>
      </c>
      <c r="B267" s="123"/>
      <c r="C267" s="123"/>
      <c r="D267" s="113">
        <f t="shared" si="12"/>
        <v>0</v>
      </c>
      <c r="E267" s="114">
        <f t="shared" si="13"/>
        <v>0</v>
      </c>
      <c r="F267" s="123"/>
    </row>
    <row r="268" spans="1:6" s="101" customFormat="1" ht="15" customHeight="1">
      <c r="A268" s="117" t="s">
        <v>210</v>
      </c>
      <c r="B268" s="123"/>
      <c r="C268" s="123"/>
      <c r="D268" s="113">
        <f t="shared" si="12"/>
        <v>0</v>
      </c>
      <c r="E268" s="114">
        <f t="shared" si="13"/>
        <v>0</v>
      </c>
      <c r="F268" s="123"/>
    </row>
    <row r="269" spans="1:6" s="101" customFormat="1" ht="15" customHeight="1">
      <c r="A269" s="117" t="s">
        <v>211</v>
      </c>
      <c r="B269" s="123"/>
      <c r="C269" s="123"/>
      <c r="D269" s="113">
        <f t="shared" si="12"/>
        <v>0</v>
      </c>
      <c r="E269" s="114">
        <f t="shared" si="13"/>
        <v>0</v>
      </c>
      <c r="F269" s="123"/>
    </row>
    <row r="270" spans="1:6" s="101" customFormat="1" ht="15" customHeight="1">
      <c r="A270" s="117" t="s">
        <v>212</v>
      </c>
      <c r="B270" s="123"/>
      <c r="C270" s="123"/>
      <c r="D270" s="113">
        <f t="shared" si="12"/>
        <v>0</v>
      </c>
      <c r="E270" s="114">
        <f t="shared" si="13"/>
        <v>0</v>
      </c>
      <c r="F270" s="123"/>
    </row>
    <row r="271" spans="1:6" s="101" customFormat="1" ht="15" customHeight="1">
      <c r="A271" s="117" t="s">
        <v>213</v>
      </c>
      <c r="B271" s="123"/>
      <c r="C271" s="123"/>
      <c r="D271" s="113">
        <f t="shared" si="12"/>
        <v>0</v>
      </c>
      <c r="E271" s="114">
        <f t="shared" si="13"/>
        <v>0</v>
      </c>
      <c r="F271" s="123"/>
    </row>
    <row r="272" spans="1:6" s="101" customFormat="1" ht="15" customHeight="1">
      <c r="A272" s="115" t="s">
        <v>214</v>
      </c>
      <c r="B272" s="122">
        <f>SUM(B273:B275)</f>
        <v>0</v>
      </c>
      <c r="C272" s="122">
        <f>SUM(C273:C275)</f>
        <v>0</v>
      </c>
      <c r="D272" s="113">
        <f t="shared" si="12"/>
        <v>0</v>
      </c>
      <c r="E272" s="114">
        <f t="shared" si="13"/>
        <v>0</v>
      </c>
      <c r="F272" s="122">
        <f>SUM(F273:F275)</f>
        <v>0</v>
      </c>
    </row>
    <row r="273" spans="1:6" s="101" customFormat="1" ht="15" customHeight="1">
      <c r="A273" s="117" t="s">
        <v>215</v>
      </c>
      <c r="B273" s="123"/>
      <c r="C273" s="123"/>
      <c r="D273" s="113">
        <f t="shared" si="12"/>
        <v>0</v>
      </c>
      <c r="E273" s="114">
        <f t="shared" si="13"/>
        <v>0</v>
      </c>
      <c r="F273" s="123"/>
    </row>
    <row r="274" spans="1:6" s="101" customFormat="1" ht="15" customHeight="1">
      <c r="A274" s="117" t="s">
        <v>216</v>
      </c>
      <c r="B274" s="123"/>
      <c r="C274" s="123"/>
      <c r="D274" s="113">
        <f t="shared" si="12"/>
        <v>0</v>
      </c>
      <c r="E274" s="114">
        <f t="shared" si="13"/>
        <v>0</v>
      </c>
      <c r="F274" s="123"/>
    </row>
    <row r="275" spans="1:6" s="101" customFormat="1" ht="15" customHeight="1">
      <c r="A275" s="117" t="s">
        <v>217</v>
      </c>
      <c r="B275" s="123"/>
      <c r="C275" s="123"/>
      <c r="D275" s="113">
        <f t="shared" si="12"/>
        <v>0</v>
      </c>
      <c r="E275" s="114">
        <f t="shared" si="13"/>
        <v>0</v>
      </c>
      <c r="F275" s="123"/>
    </row>
    <row r="276" spans="1:6" s="101" customFormat="1" ht="15" customHeight="1">
      <c r="A276" s="115" t="s">
        <v>218</v>
      </c>
      <c r="B276" s="122">
        <f>SUM(B277)</f>
        <v>0</v>
      </c>
      <c r="C276" s="122">
        <f>SUM(C277)</f>
        <v>0</v>
      </c>
      <c r="D276" s="113">
        <f t="shared" ref="D276:D282" si="14">C276-B276</f>
        <v>0</v>
      </c>
      <c r="E276" s="114">
        <f t="shared" ref="E276:E282" si="15">IF(B276=0,,D276/B276*100)</f>
        <v>0</v>
      </c>
      <c r="F276" s="122">
        <f>SUM(F277)</f>
        <v>0</v>
      </c>
    </row>
    <row r="277" spans="1:6" s="101" customFormat="1" ht="15" customHeight="1">
      <c r="A277" s="117" t="s">
        <v>219</v>
      </c>
      <c r="B277" s="123"/>
      <c r="C277" s="123"/>
      <c r="D277" s="113">
        <f t="shared" si="14"/>
        <v>0</v>
      </c>
      <c r="E277" s="114">
        <f t="shared" si="15"/>
        <v>0</v>
      </c>
      <c r="F277" s="123"/>
    </row>
    <row r="278" spans="1:6" s="101" customFormat="1" ht="15" customHeight="1">
      <c r="A278" s="115" t="s">
        <v>220</v>
      </c>
      <c r="B278" s="122">
        <f>SUM(B279:B282)</f>
        <v>0</v>
      </c>
      <c r="C278" s="122">
        <f>SUM(C279:C282)</f>
        <v>0</v>
      </c>
      <c r="D278" s="113">
        <f t="shared" si="14"/>
        <v>0</v>
      </c>
      <c r="E278" s="114">
        <f t="shared" si="15"/>
        <v>0</v>
      </c>
      <c r="F278" s="122">
        <f>SUM(F279:F282)</f>
        <v>0</v>
      </c>
    </row>
    <row r="279" spans="1:6" s="101" customFormat="1" ht="15" customHeight="1">
      <c r="A279" s="117" t="s">
        <v>221</v>
      </c>
      <c r="B279" s="123"/>
      <c r="C279" s="123"/>
      <c r="D279" s="113">
        <f t="shared" si="14"/>
        <v>0</v>
      </c>
      <c r="E279" s="114">
        <f t="shared" si="15"/>
        <v>0</v>
      </c>
      <c r="F279" s="123"/>
    </row>
    <row r="280" spans="1:6" s="101" customFormat="1" ht="15" customHeight="1">
      <c r="A280" s="117" t="s">
        <v>222</v>
      </c>
      <c r="B280" s="123"/>
      <c r="C280" s="123"/>
      <c r="D280" s="113">
        <f t="shared" si="14"/>
        <v>0</v>
      </c>
      <c r="E280" s="114">
        <f t="shared" si="15"/>
        <v>0</v>
      </c>
      <c r="F280" s="123"/>
    </row>
    <row r="281" spans="1:6" s="101" customFormat="1" ht="15" customHeight="1">
      <c r="A281" s="117" t="s">
        <v>223</v>
      </c>
      <c r="B281" s="123"/>
      <c r="C281" s="123"/>
      <c r="D281" s="113">
        <f t="shared" si="14"/>
        <v>0</v>
      </c>
      <c r="E281" s="114">
        <f t="shared" si="15"/>
        <v>0</v>
      </c>
      <c r="F281" s="123"/>
    </row>
    <row r="282" spans="1:6" s="101" customFormat="1" ht="15" customHeight="1">
      <c r="A282" s="117" t="s">
        <v>224</v>
      </c>
      <c r="B282" s="123"/>
      <c r="C282" s="123"/>
      <c r="D282" s="113">
        <f t="shared" si="14"/>
        <v>0</v>
      </c>
      <c r="E282" s="114">
        <f t="shared" si="15"/>
        <v>0</v>
      </c>
      <c r="F282" s="123"/>
    </row>
    <row r="283" spans="1:6" s="101" customFormat="1" ht="15" customHeight="1">
      <c r="A283" s="115" t="s">
        <v>225</v>
      </c>
      <c r="B283" s="123"/>
      <c r="C283" s="123"/>
      <c r="D283" s="113"/>
      <c r="E283" s="114"/>
      <c r="F283" s="123"/>
    </row>
    <row r="284" spans="1:6" s="101" customFormat="1" ht="15" customHeight="1">
      <c r="A284" s="117" t="s">
        <v>59</v>
      </c>
      <c r="B284" s="123"/>
      <c r="C284" s="123"/>
      <c r="D284" s="113"/>
      <c r="E284" s="114"/>
      <c r="F284" s="123"/>
    </row>
    <row r="285" spans="1:6" s="101" customFormat="1" ht="15" customHeight="1">
      <c r="A285" s="117" t="s">
        <v>60</v>
      </c>
      <c r="B285" s="123"/>
      <c r="C285" s="123"/>
      <c r="D285" s="113"/>
      <c r="E285" s="114"/>
      <c r="F285" s="123"/>
    </row>
    <row r="286" spans="1:6" s="101" customFormat="1" ht="15" customHeight="1">
      <c r="A286" s="117" t="s">
        <v>61</v>
      </c>
      <c r="B286" s="123"/>
      <c r="C286" s="123"/>
      <c r="D286" s="113"/>
      <c r="E286" s="114"/>
      <c r="F286" s="123"/>
    </row>
    <row r="287" spans="1:6" s="101" customFormat="1" ht="15" customHeight="1">
      <c r="A287" s="117" t="s">
        <v>68</v>
      </c>
      <c r="B287" s="123"/>
      <c r="C287" s="123"/>
      <c r="D287" s="113"/>
      <c r="E287" s="114"/>
      <c r="F287" s="123"/>
    </row>
    <row r="288" spans="1:6" s="101" customFormat="1" ht="15" customHeight="1">
      <c r="A288" s="117" t="s">
        <v>226</v>
      </c>
      <c r="B288" s="123"/>
      <c r="C288" s="123"/>
      <c r="D288" s="113"/>
      <c r="E288" s="114"/>
      <c r="F288" s="123"/>
    </row>
    <row r="289" spans="1:6" s="101" customFormat="1" ht="15" customHeight="1">
      <c r="A289" s="115" t="s">
        <v>227</v>
      </c>
      <c r="B289" s="122">
        <f>SUM(B290)</f>
        <v>0</v>
      </c>
      <c r="C289" s="122">
        <f>SUM(C290)</f>
        <v>0</v>
      </c>
      <c r="D289" s="113">
        <f t="shared" ref="D289:D305" si="16">C289-B289</f>
        <v>0</v>
      </c>
      <c r="E289" s="114">
        <f t="shared" ref="E289:E312" si="17">IF(B289=0,,D289/B289*100)</f>
        <v>0</v>
      </c>
      <c r="F289" s="122">
        <f>SUM(F290)</f>
        <v>0</v>
      </c>
    </row>
    <row r="290" spans="1:6" s="101" customFormat="1" ht="15" customHeight="1">
      <c r="A290" s="117" t="s">
        <v>228</v>
      </c>
      <c r="B290" s="123"/>
      <c r="C290" s="123"/>
      <c r="D290" s="113">
        <f t="shared" si="16"/>
        <v>0</v>
      </c>
      <c r="E290" s="114">
        <f t="shared" si="17"/>
        <v>0</v>
      </c>
      <c r="F290" s="123"/>
    </row>
    <row r="291" spans="1:6" s="101" customFormat="1" ht="15" customHeight="1">
      <c r="A291" s="115" t="s">
        <v>229</v>
      </c>
      <c r="B291" s="122">
        <f>B292+B294+B296+B298+B308</f>
        <v>0</v>
      </c>
      <c r="C291" s="122">
        <f>C292+C294+C296+C298+C308</f>
        <v>0</v>
      </c>
      <c r="D291" s="113">
        <f t="shared" si="16"/>
        <v>0</v>
      </c>
      <c r="E291" s="114">
        <f t="shared" si="17"/>
        <v>0</v>
      </c>
      <c r="F291" s="122">
        <f>F292+F294+F296+F298+F308</f>
        <v>0</v>
      </c>
    </row>
    <row r="292" spans="1:6" s="101" customFormat="1" ht="15" customHeight="1">
      <c r="A292" s="115" t="s">
        <v>230</v>
      </c>
      <c r="B292" s="122">
        <f>B293</f>
        <v>0</v>
      </c>
      <c r="C292" s="122">
        <f>C293</f>
        <v>0</v>
      </c>
      <c r="D292" s="113">
        <f t="shared" si="16"/>
        <v>0</v>
      </c>
      <c r="E292" s="114">
        <f t="shared" si="17"/>
        <v>0</v>
      </c>
      <c r="F292" s="122">
        <f>F293</f>
        <v>0</v>
      </c>
    </row>
    <row r="293" spans="1:6" s="101" customFormat="1" ht="15" customHeight="1">
      <c r="A293" s="117" t="s">
        <v>231</v>
      </c>
      <c r="B293" s="123"/>
      <c r="C293" s="123"/>
      <c r="D293" s="113">
        <f t="shared" si="16"/>
        <v>0</v>
      </c>
      <c r="E293" s="114">
        <f t="shared" si="17"/>
        <v>0</v>
      </c>
      <c r="F293" s="123"/>
    </row>
    <row r="294" spans="1:6" s="101" customFormat="1" ht="15" customHeight="1">
      <c r="A294" s="115" t="s">
        <v>232</v>
      </c>
      <c r="B294" s="122">
        <f>B295</f>
        <v>0</v>
      </c>
      <c r="C294" s="122">
        <f>C295</f>
        <v>0</v>
      </c>
      <c r="D294" s="113">
        <f t="shared" si="16"/>
        <v>0</v>
      </c>
      <c r="E294" s="114">
        <f t="shared" si="17"/>
        <v>0</v>
      </c>
      <c r="F294" s="122">
        <f>F295</f>
        <v>0</v>
      </c>
    </row>
    <row r="295" spans="1:6" s="101" customFormat="1" ht="15" customHeight="1">
      <c r="A295" s="117" t="s">
        <v>233</v>
      </c>
      <c r="B295" s="123"/>
      <c r="C295" s="123"/>
      <c r="D295" s="113">
        <f t="shared" si="16"/>
        <v>0</v>
      </c>
      <c r="E295" s="114">
        <f t="shared" si="17"/>
        <v>0</v>
      </c>
      <c r="F295" s="123"/>
    </row>
    <row r="296" spans="1:6" s="101" customFormat="1" ht="15" customHeight="1">
      <c r="A296" s="115" t="s">
        <v>234</v>
      </c>
      <c r="B296" s="122">
        <f>B297</f>
        <v>0</v>
      </c>
      <c r="C296" s="122">
        <f>C297</f>
        <v>0</v>
      </c>
      <c r="D296" s="113">
        <f t="shared" si="16"/>
        <v>0</v>
      </c>
      <c r="E296" s="114">
        <f t="shared" si="17"/>
        <v>0</v>
      </c>
      <c r="F296" s="122">
        <f>F297</f>
        <v>0</v>
      </c>
    </row>
    <row r="297" spans="1:6" s="101" customFormat="1" ht="15" customHeight="1">
      <c r="A297" s="117" t="s">
        <v>235</v>
      </c>
      <c r="B297" s="123"/>
      <c r="C297" s="123"/>
      <c r="D297" s="113">
        <f t="shared" si="16"/>
        <v>0</v>
      </c>
      <c r="E297" s="114">
        <f t="shared" si="17"/>
        <v>0</v>
      </c>
      <c r="F297" s="123"/>
    </row>
    <row r="298" spans="1:6" s="101" customFormat="1" ht="15" customHeight="1">
      <c r="A298" s="115" t="s">
        <v>236</v>
      </c>
      <c r="B298" s="122">
        <f>SUM(B299:B307)</f>
        <v>0</v>
      </c>
      <c r="C298" s="122">
        <f>SUM(C299:C307)</f>
        <v>0</v>
      </c>
      <c r="D298" s="113">
        <f t="shared" si="16"/>
        <v>0</v>
      </c>
      <c r="E298" s="114">
        <f t="shared" si="17"/>
        <v>0</v>
      </c>
      <c r="F298" s="122">
        <f>SUM(F299:F307)</f>
        <v>0</v>
      </c>
    </row>
    <row r="299" spans="1:6" s="101" customFormat="1" ht="15" customHeight="1">
      <c r="A299" s="117" t="s">
        <v>237</v>
      </c>
      <c r="B299" s="123"/>
      <c r="C299" s="123"/>
      <c r="D299" s="113">
        <f t="shared" si="16"/>
        <v>0</v>
      </c>
      <c r="E299" s="114">
        <f t="shared" si="17"/>
        <v>0</v>
      </c>
      <c r="F299" s="123"/>
    </row>
    <row r="300" spans="1:6" s="101" customFormat="1" ht="15" customHeight="1">
      <c r="A300" s="117" t="s">
        <v>238</v>
      </c>
      <c r="B300" s="123"/>
      <c r="C300" s="123"/>
      <c r="D300" s="113">
        <f t="shared" si="16"/>
        <v>0</v>
      </c>
      <c r="E300" s="114">
        <f t="shared" si="17"/>
        <v>0</v>
      </c>
      <c r="F300" s="123"/>
    </row>
    <row r="301" spans="1:6" s="101" customFormat="1" ht="15" customHeight="1">
      <c r="A301" s="117" t="s">
        <v>239</v>
      </c>
      <c r="B301" s="123"/>
      <c r="C301" s="123"/>
      <c r="D301" s="113">
        <f t="shared" si="16"/>
        <v>0</v>
      </c>
      <c r="E301" s="114">
        <f t="shared" si="17"/>
        <v>0</v>
      </c>
      <c r="F301" s="123"/>
    </row>
    <row r="302" spans="1:6" s="101" customFormat="1" ht="15" customHeight="1">
      <c r="A302" s="117" t="s">
        <v>240</v>
      </c>
      <c r="B302" s="123"/>
      <c r="C302" s="123"/>
      <c r="D302" s="113">
        <f t="shared" si="16"/>
        <v>0</v>
      </c>
      <c r="E302" s="114">
        <f t="shared" si="17"/>
        <v>0</v>
      </c>
      <c r="F302" s="123"/>
    </row>
    <row r="303" spans="1:6" s="101" customFormat="1" ht="15" customHeight="1">
      <c r="A303" s="117" t="s">
        <v>241</v>
      </c>
      <c r="B303" s="123"/>
      <c r="C303" s="123"/>
      <c r="D303" s="113">
        <f t="shared" si="16"/>
        <v>0</v>
      </c>
      <c r="E303" s="114">
        <f t="shared" si="17"/>
        <v>0</v>
      </c>
      <c r="F303" s="123"/>
    </row>
    <row r="304" spans="1:6" s="101" customFormat="1" ht="15" customHeight="1">
      <c r="A304" s="117" t="s">
        <v>242</v>
      </c>
      <c r="B304" s="123"/>
      <c r="C304" s="123"/>
      <c r="D304" s="113">
        <f t="shared" si="16"/>
        <v>0</v>
      </c>
      <c r="E304" s="114">
        <f t="shared" si="17"/>
        <v>0</v>
      </c>
      <c r="F304" s="123"/>
    </row>
    <row r="305" spans="1:6" s="101" customFormat="1" ht="15" customHeight="1">
      <c r="A305" s="117" t="s">
        <v>243</v>
      </c>
      <c r="B305" s="123"/>
      <c r="C305" s="123"/>
      <c r="D305" s="113">
        <f t="shared" si="16"/>
        <v>0</v>
      </c>
      <c r="E305" s="114">
        <f t="shared" si="17"/>
        <v>0</v>
      </c>
      <c r="F305" s="123"/>
    </row>
    <row r="306" spans="1:6" s="101" customFormat="1" ht="15" customHeight="1">
      <c r="A306" s="126" t="s">
        <v>244</v>
      </c>
      <c r="B306" s="123"/>
      <c r="C306" s="123"/>
      <c r="D306" s="113"/>
      <c r="E306" s="114">
        <f t="shared" si="17"/>
        <v>0</v>
      </c>
      <c r="F306" s="123"/>
    </row>
    <row r="307" spans="1:6" s="101" customFormat="1" ht="15" customHeight="1">
      <c r="A307" s="117" t="s">
        <v>245</v>
      </c>
      <c r="B307" s="123"/>
      <c r="C307" s="123"/>
      <c r="D307" s="113">
        <f t="shared" ref="D307:D312" si="18">C307-B307</f>
        <v>0</v>
      </c>
      <c r="E307" s="114">
        <f t="shared" si="17"/>
        <v>0</v>
      </c>
      <c r="F307" s="123"/>
    </row>
    <row r="308" spans="1:6" s="101" customFormat="1" ht="15" customHeight="1">
      <c r="A308" s="115" t="s">
        <v>246</v>
      </c>
      <c r="B308" s="122">
        <f>B309</f>
        <v>0</v>
      </c>
      <c r="C308" s="122">
        <f>C309</f>
        <v>0</v>
      </c>
      <c r="D308" s="113">
        <f t="shared" si="18"/>
        <v>0</v>
      </c>
      <c r="E308" s="114">
        <f t="shared" si="17"/>
        <v>0</v>
      </c>
      <c r="F308" s="122">
        <f>F309</f>
        <v>0</v>
      </c>
    </row>
    <row r="309" spans="1:6" s="101" customFormat="1" ht="15" customHeight="1">
      <c r="A309" s="117" t="s">
        <v>247</v>
      </c>
      <c r="B309" s="123"/>
      <c r="C309" s="123"/>
      <c r="D309" s="113">
        <f t="shared" si="18"/>
        <v>0</v>
      </c>
      <c r="E309" s="114">
        <f t="shared" si="17"/>
        <v>0</v>
      </c>
      <c r="F309" s="123"/>
    </row>
    <row r="310" spans="1:6" s="101" customFormat="1" ht="15" customHeight="1">
      <c r="A310" s="115" t="s">
        <v>248</v>
      </c>
      <c r="B310" s="122">
        <f>B311+B314++B323+B330+B338+B347+B363+B373+B383+B391+B397</f>
        <v>193</v>
      </c>
      <c r="C310" s="122">
        <f>C311+C314++C323+C330+C338+C347+C363+C373+C383+C391+C397</f>
        <v>712</v>
      </c>
      <c r="D310" s="113">
        <f t="shared" si="18"/>
        <v>519</v>
      </c>
      <c r="E310" s="114">
        <f t="shared" si="17"/>
        <v>268.9119170984456</v>
      </c>
      <c r="F310" s="122">
        <f>F311+F314++F323+F330+F338+F347+F363+F373+F383+F391+F397</f>
        <v>712</v>
      </c>
    </row>
    <row r="311" spans="1:6" s="101" customFormat="1" ht="15" customHeight="1">
      <c r="A311" s="115" t="s">
        <v>249</v>
      </c>
      <c r="B311" s="122">
        <f>SUM(B312:B313)</f>
        <v>0</v>
      </c>
      <c r="C311" s="122">
        <f>SUM(C312:C313)</f>
        <v>0</v>
      </c>
      <c r="D311" s="113">
        <f t="shared" si="18"/>
        <v>0</v>
      </c>
      <c r="E311" s="114">
        <f t="shared" si="17"/>
        <v>0</v>
      </c>
      <c r="F311" s="122">
        <f>SUM(F312:F313)</f>
        <v>0</v>
      </c>
    </row>
    <row r="312" spans="1:6" s="101" customFormat="1" ht="15" customHeight="1">
      <c r="A312" s="127" t="s">
        <v>250</v>
      </c>
      <c r="B312" s="123"/>
      <c r="C312" s="123"/>
      <c r="D312" s="113">
        <f t="shared" si="18"/>
        <v>0</v>
      </c>
      <c r="E312" s="114">
        <f t="shared" si="17"/>
        <v>0</v>
      </c>
      <c r="F312" s="123"/>
    </row>
    <row r="313" spans="1:6" s="101" customFormat="1" ht="15" customHeight="1">
      <c r="A313" s="127" t="s">
        <v>251</v>
      </c>
      <c r="B313" s="123"/>
      <c r="C313" s="123"/>
      <c r="D313" s="113"/>
      <c r="E313" s="114"/>
      <c r="F313" s="123"/>
    </row>
    <row r="314" spans="1:6" s="101" customFormat="1" ht="15" customHeight="1">
      <c r="A314" s="115" t="s">
        <v>252</v>
      </c>
      <c r="B314" s="122">
        <f>SUM(B315:B322)</f>
        <v>0</v>
      </c>
      <c r="C314" s="122">
        <f>SUM(C315:C322)</f>
        <v>500</v>
      </c>
      <c r="D314" s="113">
        <f>C314-B314</f>
        <v>500</v>
      </c>
      <c r="E314" s="114">
        <f>IF(B314=0,,D314/B314*100)</f>
        <v>0</v>
      </c>
      <c r="F314" s="122">
        <f>SUM(F315:F322)</f>
        <v>500</v>
      </c>
    </row>
    <row r="315" spans="1:6" s="101" customFormat="1" ht="15" customHeight="1">
      <c r="A315" s="117" t="s">
        <v>59</v>
      </c>
      <c r="B315" s="123"/>
      <c r="C315" s="123"/>
      <c r="D315" s="113">
        <f>C315-B315</f>
        <v>0</v>
      </c>
      <c r="E315" s="114">
        <f>IF(B315=0,,D315/B315*100)</f>
        <v>0</v>
      </c>
      <c r="F315" s="123"/>
    </row>
    <row r="316" spans="1:6" s="101" customFormat="1" ht="15" customHeight="1">
      <c r="A316" s="117" t="s">
        <v>60</v>
      </c>
      <c r="B316" s="123"/>
      <c r="C316" s="123"/>
      <c r="D316" s="113">
        <f>C316-B316</f>
        <v>0</v>
      </c>
      <c r="E316" s="114">
        <f>IF(B316=0,,D316/B316*100)</f>
        <v>0</v>
      </c>
      <c r="F316" s="123"/>
    </row>
    <row r="317" spans="1:6" s="101" customFormat="1" ht="15" customHeight="1">
      <c r="A317" s="117" t="s">
        <v>61</v>
      </c>
      <c r="B317" s="123"/>
      <c r="C317" s="123"/>
      <c r="D317" s="113">
        <f>C317-B317</f>
        <v>0</v>
      </c>
      <c r="E317" s="114">
        <f>IF(B317=0,,D317/B317*100)</f>
        <v>0</v>
      </c>
      <c r="F317" s="123"/>
    </row>
    <row r="318" spans="1:6" s="101" customFormat="1" ht="15" customHeight="1">
      <c r="A318" s="117" t="s">
        <v>101</v>
      </c>
      <c r="B318" s="123"/>
      <c r="C318" s="123"/>
      <c r="D318" s="113">
        <f>C318-B318</f>
        <v>0</v>
      </c>
      <c r="E318" s="114">
        <f>IF(B318=0,,D318/B318*100)</f>
        <v>0</v>
      </c>
      <c r="F318" s="123"/>
    </row>
    <row r="319" spans="1:6" s="101" customFormat="1" ht="15" customHeight="1">
      <c r="A319" s="117" t="s">
        <v>253</v>
      </c>
      <c r="B319" s="123"/>
      <c r="C319" s="123"/>
      <c r="D319" s="113"/>
      <c r="E319" s="114"/>
      <c r="F319" s="123"/>
    </row>
    <row r="320" spans="1:6" s="101" customFormat="1" ht="15" customHeight="1">
      <c r="A320" s="117" t="s">
        <v>254</v>
      </c>
      <c r="B320" s="123"/>
      <c r="C320" s="123"/>
      <c r="D320" s="113"/>
      <c r="E320" s="114"/>
      <c r="F320" s="123"/>
    </row>
    <row r="321" spans="1:6" s="101" customFormat="1" ht="15" customHeight="1">
      <c r="A321" s="117" t="s">
        <v>68</v>
      </c>
      <c r="B321" s="123"/>
      <c r="C321" s="123"/>
      <c r="D321" s="113">
        <f t="shared" ref="D321:D334" si="19">C321-B321</f>
        <v>0</v>
      </c>
      <c r="E321" s="114">
        <f t="shared" ref="E321:E334" si="20">IF(B321=0,,D321/B321*100)</f>
        <v>0</v>
      </c>
      <c r="F321" s="123"/>
    </row>
    <row r="322" spans="1:6" s="101" customFormat="1" ht="15" customHeight="1">
      <c r="A322" s="117" t="s">
        <v>255</v>
      </c>
      <c r="B322" s="123"/>
      <c r="C322" s="123">
        <v>500</v>
      </c>
      <c r="D322" s="113">
        <f t="shared" si="19"/>
        <v>500</v>
      </c>
      <c r="E322" s="114">
        <f t="shared" si="20"/>
        <v>0</v>
      </c>
      <c r="F322" s="123">
        <v>500</v>
      </c>
    </row>
    <row r="323" spans="1:6" s="101" customFormat="1" ht="15" customHeight="1">
      <c r="A323" s="115" t="s">
        <v>256</v>
      </c>
      <c r="B323" s="122">
        <f>SUM(B324:B329)</f>
        <v>0</v>
      </c>
      <c r="C323" s="122">
        <f>SUM(C324:C329)</f>
        <v>0</v>
      </c>
      <c r="D323" s="113">
        <f t="shared" si="19"/>
        <v>0</v>
      </c>
      <c r="E323" s="114">
        <f t="shared" si="20"/>
        <v>0</v>
      </c>
      <c r="F323" s="122">
        <f>SUM(F324:F329)</f>
        <v>0</v>
      </c>
    </row>
    <row r="324" spans="1:6" s="101" customFormat="1" ht="15" customHeight="1">
      <c r="A324" s="117" t="s">
        <v>59</v>
      </c>
      <c r="B324" s="123"/>
      <c r="C324" s="123"/>
      <c r="D324" s="113">
        <f t="shared" si="19"/>
        <v>0</v>
      </c>
      <c r="E324" s="114">
        <f t="shared" si="20"/>
        <v>0</v>
      </c>
      <c r="F324" s="123"/>
    </row>
    <row r="325" spans="1:6" s="101" customFormat="1" ht="15" customHeight="1">
      <c r="A325" s="117" t="s">
        <v>60</v>
      </c>
      <c r="B325" s="123"/>
      <c r="C325" s="123"/>
      <c r="D325" s="113">
        <f t="shared" si="19"/>
        <v>0</v>
      </c>
      <c r="E325" s="114">
        <f t="shared" si="20"/>
        <v>0</v>
      </c>
      <c r="F325" s="123"/>
    </row>
    <row r="326" spans="1:6" s="101" customFormat="1" ht="15" customHeight="1">
      <c r="A326" s="117" t="s">
        <v>61</v>
      </c>
      <c r="B326" s="123"/>
      <c r="C326" s="123"/>
      <c r="D326" s="113">
        <f t="shared" si="19"/>
        <v>0</v>
      </c>
      <c r="E326" s="114">
        <f t="shared" si="20"/>
        <v>0</v>
      </c>
      <c r="F326" s="123"/>
    </row>
    <row r="327" spans="1:6" s="101" customFormat="1" ht="15" customHeight="1">
      <c r="A327" s="117" t="s">
        <v>257</v>
      </c>
      <c r="B327" s="123"/>
      <c r="C327" s="123"/>
      <c r="D327" s="113">
        <f t="shared" si="19"/>
        <v>0</v>
      </c>
      <c r="E327" s="114">
        <f t="shared" si="20"/>
        <v>0</v>
      </c>
      <c r="F327" s="123"/>
    </row>
    <row r="328" spans="1:6" s="101" customFormat="1" ht="15" customHeight="1">
      <c r="A328" s="117" t="s">
        <v>68</v>
      </c>
      <c r="B328" s="123"/>
      <c r="C328" s="123"/>
      <c r="D328" s="113">
        <f t="shared" si="19"/>
        <v>0</v>
      </c>
      <c r="E328" s="114">
        <f t="shared" si="20"/>
        <v>0</v>
      </c>
      <c r="F328" s="123"/>
    </row>
    <row r="329" spans="1:6" s="101" customFormat="1" ht="15" customHeight="1">
      <c r="A329" s="117" t="s">
        <v>258</v>
      </c>
      <c r="B329" s="123"/>
      <c r="C329" s="123"/>
      <c r="D329" s="113">
        <f t="shared" si="19"/>
        <v>0</v>
      </c>
      <c r="E329" s="114">
        <f t="shared" si="20"/>
        <v>0</v>
      </c>
      <c r="F329" s="123"/>
    </row>
    <row r="330" spans="1:6" s="101" customFormat="1" ht="15" customHeight="1">
      <c r="A330" s="115" t="s">
        <v>259</v>
      </c>
      <c r="B330" s="122">
        <f>SUM(B331:B337)</f>
        <v>0</v>
      </c>
      <c r="C330" s="122">
        <f>SUM(C331:C337)</f>
        <v>0</v>
      </c>
      <c r="D330" s="113">
        <f t="shared" si="19"/>
        <v>0</v>
      </c>
      <c r="E330" s="114">
        <f t="shared" si="20"/>
        <v>0</v>
      </c>
      <c r="F330" s="122">
        <f>SUM(F331:F337)</f>
        <v>0</v>
      </c>
    </row>
    <row r="331" spans="1:6" s="101" customFormat="1" ht="15" customHeight="1">
      <c r="A331" s="117" t="s">
        <v>59</v>
      </c>
      <c r="B331" s="123"/>
      <c r="C331" s="123"/>
      <c r="D331" s="113">
        <f t="shared" si="19"/>
        <v>0</v>
      </c>
      <c r="E331" s="114">
        <f t="shared" si="20"/>
        <v>0</v>
      </c>
      <c r="F331" s="123"/>
    </row>
    <row r="332" spans="1:6" s="101" customFormat="1" ht="15" customHeight="1">
      <c r="A332" s="117" t="s">
        <v>60</v>
      </c>
      <c r="B332" s="123"/>
      <c r="C332" s="123"/>
      <c r="D332" s="113">
        <f t="shared" si="19"/>
        <v>0</v>
      </c>
      <c r="E332" s="114">
        <f t="shared" si="20"/>
        <v>0</v>
      </c>
      <c r="F332" s="123"/>
    </row>
    <row r="333" spans="1:6" s="101" customFormat="1" ht="15" customHeight="1">
      <c r="A333" s="117" t="s">
        <v>61</v>
      </c>
      <c r="B333" s="123"/>
      <c r="C333" s="123"/>
      <c r="D333" s="113">
        <f t="shared" si="19"/>
        <v>0</v>
      </c>
      <c r="E333" s="114">
        <f t="shared" si="20"/>
        <v>0</v>
      </c>
      <c r="F333" s="123"/>
    </row>
    <row r="334" spans="1:6" s="101" customFormat="1" ht="15" customHeight="1">
      <c r="A334" s="117" t="s">
        <v>260</v>
      </c>
      <c r="B334" s="123"/>
      <c r="C334" s="123"/>
      <c r="D334" s="113">
        <f t="shared" si="19"/>
        <v>0</v>
      </c>
      <c r="E334" s="114">
        <f t="shared" si="20"/>
        <v>0</v>
      </c>
      <c r="F334" s="123"/>
    </row>
    <row r="335" spans="1:6" s="101" customFormat="1" ht="15" customHeight="1">
      <c r="A335" s="117" t="s">
        <v>261</v>
      </c>
      <c r="B335" s="123"/>
      <c r="C335" s="123"/>
      <c r="D335" s="113"/>
      <c r="E335" s="114"/>
      <c r="F335" s="123"/>
    </row>
    <row r="336" spans="1:6" s="101" customFormat="1" ht="15" customHeight="1">
      <c r="A336" s="117" t="s">
        <v>68</v>
      </c>
      <c r="B336" s="123"/>
      <c r="C336" s="123"/>
      <c r="D336" s="113">
        <f t="shared" ref="D336:D358" si="21">C336-B336</f>
        <v>0</v>
      </c>
      <c r="E336" s="114">
        <f t="shared" ref="E336:E358" si="22">IF(B336=0,,D336/B336*100)</f>
        <v>0</v>
      </c>
      <c r="F336" s="123"/>
    </row>
    <row r="337" spans="1:6" s="101" customFormat="1" ht="15" customHeight="1">
      <c r="A337" s="117" t="s">
        <v>262</v>
      </c>
      <c r="B337" s="123"/>
      <c r="C337" s="123"/>
      <c r="D337" s="113">
        <f t="shared" si="21"/>
        <v>0</v>
      </c>
      <c r="E337" s="114">
        <f t="shared" si="22"/>
        <v>0</v>
      </c>
      <c r="F337" s="123"/>
    </row>
    <row r="338" spans="1:6" s="101" customFormat="1" ht="15" customHeight="1">
      <c r="A338" s="115" t="s">
        <v>263</v>
      </c>
      <c r="B338" s="122">
        <f>SUM(B339:B346)</f>
        <v>0</v>
      </c>
      <c r="C338" s="122">
        <f>SUM(C339:C346)</f>
        <v>0</v>
      </c>
      <c r="D338" s="113">
        <f t="shared" si="21"/>
        <v>0</v>
      </c>
      <c r="E338" s="114">
        <f t="shared" si="22"/>
        <v>0</v>
      </c>
      <c r="F338" s="122">
        <f>SUM(F339:F346)</f>
        <v>0</v>
      </c>
    </row>
    <row r="339" spans="1:6" s="101" customFormat="1" ht="15" customHeight="1">
      <c r="A339" s="117" t="s">
        <v>59</v>
      </c>
      <c r="B339" s="123"/>
      <c r="C339" s="123"/>
      <c r="D339" s="113">
        <f t="shared" si="21"/>
        <v>0</v>
      </c>
      <c r="E339" s="114">
        <f t="shared" si="22"/>
        <v>0</v>
      </c>
      <c r="F339" s="123"/>
    </row>
    <row r="340" spans="1:6" s="101" customFormat="1" ht="15" customHeight="1">
      <c r="A340" s="117" t="s">
        <v>60</v>
      </c>
      <c r="B340" s="123"/>
      <c r="C340" s="123"/>
      <c r="D340" s="113">
        <f t="shared" si="21"/>
        <v>0</v>
      </c>
      <c r="E340" s="114">
        <f t="shared" si="22"/>
        <v>0</v>
      </c>
      <c r="F340" s="123"/>
    </row>
    <row r="341" spans="1:6" s="101" customFormat="1" ht="15" customHeight="1">
      <c r="A341" s="117" t="s">
        <v>61</v>
      </c>
      <c r="B341" s="123"/>
      <c r="C341" s="123"/>
      <c r="D341" s="113">
        <f t="shared" si="21"/>
        <v>0</v>
      </c>
      <c r="E341" s="114">
        <f t="shared" si="22"/>
        <v>0</v>
      </c>
      <c r="F341" s="123"/>
    </row>
    <row r="342" spans="1:6" s="101" customFormat="1" ht="15" customHeight="1">
      <c r="A342" s="117" t="s">
        <v>264</v>
      </c>
      <c r="B342" s="123"/>
      <c r="C342" s="123"/>
      <c r="D342" s="113">
        <f t="shared" si="21"/>
        <v>0</v>
      </c>
      <c r="E342" s="114">
        <f t="shared" si="22"/>
        <v>0</v>
      </c>
      <c r="F342" s="123"/>
    </row>
    <row r="343" spans="1:6" s="101" customFormat="1" ht="15" customHeight="1">
      <c r="A343" s="117" t="s">
        <v>265</v>
      </c>
      <c r="B343" s="123"/>
      <c r="C343" s="123"/>
      <c r="D343" s="113">
        <f t="shared" si="21"/>
        <v>0</v>
      </c>
      <c r="E343" s="114">
        <f t="shared" si="22"/>
        <v>0</v>
      </c>
      <c r="F343" s="123"/>
    </row>
    <row r="344" spans="1:6" s="101" customFormat="1" ht="15" customHeight="1">
      <c r="A344" s="117" t="s">
        <v>266</v>
      </c>
      <c r="B344" s="123"/>
      <c r="C344" s="123"/>
      <c r="D344" s="113">
        <f t="shared" si="21"/>
        <v>0</v>
      </c>
      <c r="E344" s="114">
        <f t="shared" si="22"/>
        <v>0</v>
      </c>
      <c r="F344" s="123"/>
    </row>
    <row r="345" spans="1:6" s="101" customFormat="1" ht="15" customHeight="1">
      <c r="A345" s="117" t="s">
        <v>68</v>
      </c>
      <c r="B345" s="123"/>
      <c r="C345" s="123"/>
      <c r="D345" s="113">
        <f t="shared" si="21"/>
        <v>0</v>
      </c>
      <c r="E345" s="114">
        <f t="shared" si="22"/>
        <v>0</v>
      </c>
      <c r="F345" s="123"/>
    </row>
    <row r="346" spans="1:6" s="101" customFormat="1" ht="15" customHeight="1">
      <c r="A346" s="117" t="s">
        <v>267</v>
      </c>
      <c r="B346" s="123"/>
      <c r="C346" s="123"/>
      <c r="D346" s="113">
        <f t="shared" si="21"/>
        <v>0</v>
      </c>
      <c r="E346" s="114">
        <f t="shared" si="22"/>
        <v>0</v>
      </c>
      <c r="F346" s="123"/>
    </row>
    <row r="347" spans="1:6" s="101" customFormat="1" ht="15" customHeight="1">
      <c r="A347" s="115" t="s">
        <v>268</v>
      </c>
      <c r="B347" s="122">
        <f>SUM(B348:B362)</f>
        <v>193</v>
      </c>
      <c r="C347" s="122">
        <f>SUM(C348:C362)</f>
        <v>212</v>
      </c>
      <c r="D347" s="113">
        <f t="shared" si="21"/>
        <v>19</v>
      </c>
      <c r="E347" s="114">
        <f t="shared" si="22"/>
        <v>9.8445595854922274</v>
      </c>
      <c r="F347" s="122">
        <f>SUM(F348:F362)</f>
        <v>212</v>
      </c>
    </row>
    <row r="348" spans="1:6" s="101" customFormat="1" ht="15" customHeight="1">
      <c r="A348" s="117" t="s">
        <v>59</v>
      </c>
      <c r="B348" s="123">
        <v>151</v>
      </c>
      <c r="C348" s="123">
        <v>155</v>
      </c>
      <c r="D348" s="113">
        <f t="shared" si="21"/>
        <v>4</v>
      </c>
      <c r="E348" s="114">
        <f t="shared" si="22"/>
        <v>2.6490066225165565</v>
      </c>
      <c r="F348" s="123">
        <v>155</v>
      </c>
    </row>
    <row r="349" spans="1:6" s="101" customFormat="1" ht="15" customHeight="1">
      <c r="A349" s="117" t="s">
        <v>60</v>
      </c>
      <c r="B349" s="123"/>
      <c r="C349" s="123"/>
      <c r="D349" s="113">
        <f t="shared" si="21"/>
        <v>0</v>
      </c>
      <c r="E349" s="114">
        <f t="shared" si="22"/>
        <v>0</v>
      </c>
      <c r="F349" s="123"/>
    </row>
    <row r="350" spans="1:6" s="101" customFormat="1" ht="15" customHeight="1">
      <c r="A350" s="117" t="s">
        <v>61</v>
      </c>
      <c r="B350" s="123"/>
      <c r="C350" s="123"/>
      <c r="D350" s="113">
        <f t="shared" si="21"/>
        <v>0</v>
      </c>
      <c r="E350" s="114">
        <f t="shared" si="22"/>
        <v>0</v>
      </c>
      <c r="F350" s="123"/>
    </row>
    <row r="351" spans="1:6" s="101" customFormat="1" ht="15" customHeight="1">
      <c r="A351" s="117" t="s">
        <v>269</v>
      </c>
      <c r="B351" s="123"/>
      <c r="C351" s="123"/>
      <c r="D351" s="113">
        <f t="shared" si="21"/>
        <v>0</v>
      </c>
      <c r="E351" s="114">
        <f t="shared" si="22"/>
        <v>0</v>
      </c>
      <c r="F351" s="123"/>
    </row>
    <row r="352" spans="1:6" s="101" customFormat="1" ht="15" customHeight="1">
      <c r="A352" s="117" t="s">
        <v>270</v>
      </c>
      <c r="B352" s="123"/>
      <c r="C352" s="123"/>
      <c r="D352" s="113">
        <f t="shared" si="21"/>
        <v>0</v>
      </c>
      <c r="E352" s="114">
        <f t="shared" si="22"/>
        <v>0</v>
      </c>
      <c r="F352" s="123"/>
    </row>
    <row r="353" spans="1:6" s="101" customFormat="1" ht="15" customHeight="1">
      <c r="A353" s="117" t="s">
        <v>271</v>
      </c>
      <c r="B353" s="123">
        <v>22</v>
      </c>
      <c r="C353" s="123">
        <v>20</v>
      </c>
      <c r="D353" s="113">
        <f t="shared" si="21"/>
        <v>-2</v>
      </c>
      <c r="E353" s="114">
        <f t="shared" si="22"/>
        <v>-9.0909090909090917</v>
      </c>
      <c r="F353" s="123">
        <v>20</v>
      </c>
    </row>
    <row r="354" spans="1:6" s="101" customFormat="1" ht="15" customHeight="1">
      <c r="A354" s="117" t="s">
        <v>272</v>
      </c>
      <c r="B354" s="123"/>
      <c r="C354" s="123">
        <v>10</v>
      </c>
      <c r="D354" s="113">
        <f t="shared" si="21"/>
        <v>10</v>
      </c>
      <c r="E354" s="114">
        <f t="shared" si="22"/>
        <v>0</v>
      </c>
      <c r="F354" s="123">
        <v>10</v>
      </c>
    </row>
    <row r="355" spans="1:6" s="101" customFormat="1" ht="15" customHeight="1">
      <c r="A355" s="117" t="s">
        <v>273</v>
      </c>
      <c r="B355" s="123"/>
      <c r="C355" s="123"/>
      <c r="D355" s="113">
        <f t="shared" si="21"/>
        <v>0</v>
      </c>
      <c r="E355" s="114">
        <f t="shared" si="22"/>
        <v>0</v>
      </c>
      <c r="F355" s="123"/>
    </row>
    <row r="356" spans="1:6" s="101" customFormat="1" ht="15" customHeight="1">
      <c r="A356" s="117" t="s">
        <v>274</v>
      </c>
      <c r="B356" s="123"/>
      <c r="C356" s="123"/>
      <c r="D356" s="113">
        <f t="shared" si="21"/>
        <v>0</v>
      </c>
      <c r="E356" s="114">
        <f t="shared" si="22"/>
        <v>0</v>
      </c>
      <c r="F356" s="123"/>
    </row>
    <row r="357" spans="1:6" s="101" customFormat="1" ht="15" customHeight="1">
      <c r="A357" s="117" t="s">
        <v>275</v>
      </c>
      <c r="B357" s="123"/>
      <c r="C357" s="123">
        <v>10</v>
      </c>
      <c r="D357" s="113">
        <f t="shared" si="21"/>
        <v>10</v>
      </c>
      <c r="E357" s="114">
        <f t="shared" si="22"/>
        <v>0</v>
      </c>
      <c r="F357" s="123">
        <v>10</v>
      </c>
    </row>
    <row r="358" spans="1:6" s="101" customFormat="1" ht="15" customHeight="1">
      <c r="A358" s="117" t="s">
        <v>276</v>
      </c>
      <c r="B358" s="123"/>
      <c r="C358" s="123"/>
      <c r="D358" s="113">
        <f t="shared" si="21"/>
        <v>0</v>
      </c>
      <c r="E358" s="114">
        <f t="shared" si="22"/>
        <v>0</v>
      </c>
      <c r="F358" s="123"/>
    </row>
    <row r="359" spans="1:6" s="101" customFormat="1" ht="15" customHeight="1">
      <c r="A359" s="117" t="s">
        <v>277</v>
      </c>
      <c r="B359" s="123"/>
      <c r="C359" s="123"/>
      <c r="D359" s="113"/>
      <c r="E359" s="114"/>
      <c r="F359" s="123"/>
    </row>
    <row r="360" spans="1:6" s="101" customFormat="1" ht="15" customHeight="1">
      <c r="A360" s="117" t="s">
        <v>101</v>
      </c>
      <c r="B360" s="123"/>
      <c r="C360" s="123"/>
      <c r="D360" s="113"/>
      <c r="E360" s="114"/>
      <c r="F360" s="123"/>
    </row>
    <row r="361" spans="1:6" s="101" customFormat="1" ht="15" customHeight="1">
      <c r="A361" s="117" t="s">
        <v>68</v>
      </c>
      <c r="B361" s="123">
        <v>20</v>
      </c>
      <c r="C361" s="123">
        <v>17</v>
      </c>
      <c r="D361" s="113">
        <f t="shared" ref="D361:D369" si="23">C361-B361</f>
        <v>-3</v>
      </c>
      <c r="E361" s="114">
        <f t="shared" ref="E361:E369" si="24">IF(B361=0,,D361/B361*100)</f>
        <v>-15</v>
      </c>
      <c r="F361" s="123">
        <v>17</v>
      </c>
    </row>
    <row r="362" spans="1:6" s="101" customFormat="1" ht="15" customHeight="1">
      <c r="A362" s="117" t="s">
        <v>278</v>
      </c>
      <c r="B362" s="123"/>
      <c r="C362" s="123"/>
      <c r="D362" s="113">
        <f t="shared" si="23"/>
        <v>0</v>
      </c>
      <c r="E362" s="114">
        <f t="shared" si="24"/>
        <v>0</v>
      </c>
      <c r="F362" s="123"/>
    </row>
    <row r="363" spans="1:6" s="101" customFormat="1" ht="15" customHeight="1">
      <c r="A363" s="115" t="s">
        <v>279</v>
      </c>
      <c r="B363" s="122">
        <f>SUM(B364:B372)</f>
        <v>0</v>
      </c>
      <c r="C363" s="122">
        <f>SUM(C364:C372)</f>
        <v>0</v>
      </c>
      <c r="D363" s="113">
        <f t="shared" si="23"/>
        <v>0</v>
      </c>
      <c r="E363" s="114">
        <f t="shared" si="24"/>
        <v>0</v>
      </c>
      <c r="F363" s="122">
        <f>SUM(F364:F372)</f>
        <v>0</v>
      </c>
    </row>
    <row r="364" spans="1:6" s="101" customFormat="1" ht="15" customHeight="1">
      <c r="A364" s="117" t="s">
        <v>59</v>
      </c>
      <c r="B364" s="123"/>
      <c r="C364" s="123"/>
      <c r="D364" s="113">
        <f t="shared" si="23"/>
        <v>0</v>
      </c>
      <c r="E364" s="114">
        <f t="shared" si="24"/>
        <v>0</v>
      </c>
      <c r="F364" s="123"/>
    </row>
    <row r="365" spans="1:6" s="101" customFormat="1" ht="15" customHeight="1">
      <c r="A365" s="117" t="s">
        <v>60</v>
      </c>
      <c r="B365" s="123"/>
      <c r="C365" s="123"/>
      <c r="D365" s="113">
        <f t="shared" si="23"/>
        <v>0</v>
      </c>
      <c r="E365" s="114">
        <f t="shared" si="24"/>
        <v>0</v>
      </c>
      <c r="F365" s="123"/>
    </row>
    <row r="366" spans="1:6" s="101" customFormat="1" ht="15" customHeight="1">
      <c r="A366" s="117" t="s">
        <v>61</v>
      </c>
      <c r="B366" s="123"/>
      <c r="C366" s="123"/>
      <c r="D366" s="113">
        <f t="shared" si="23"/>
        <v>0</v>
      </c>
      <c r="E366" s="114">
        <f t="shared" si="24"/>
        <v>0</v>
      </c>
      <c r="F366" s="123"/>
    </row>
    <row r="367" spans="1:6" s="101" customFormat="1" ht="15" customHeight="1">
      <c r="A367" s="117" t="s">
        <v>280</v>
      </c>
      <c r="B367" s="123"/>
      <c r="C367" s="123"/>
      <c r="D367" s="113">
        <f t="shared" si="23"/>
        <v>0</v>
      </c>
      <c r="E367" s="114">
        <f t="shared" si="24"/>
        <v>0</v>
      </c>
      <c r="F367" s="123"/>
    </row>
    <row r="368" spans="1:6" s="101" customFormat="1" ht="15" customHeight="1">
      <c r="A368" s="117" t="s">
        <v>281</v>
      </c>
      <c r="B368" s="123"/>
      <c r="C368" s="123"/>
      <c r="D368" s="113">
        <f t="shared" si="23"/>
        <v>0</v>
      </c>
      <c r="E368" s="114">
        <f t="shared" si="24"/>
        <v>0</v>
      </c>
      <c r="F368" s="123"/>
    </row>
    <row r="369" spans="1:6" s="101" customFormat="1" ht="15" customHeight="1">
      <c r="A369" s="117" t="s">
        <v>282</v>
      </c>
      <c r="B369" s="123"/>
      <c r="C369" s="123"/>
      <c r="D369" s="113">
        <f t="shared" si="23"/>
        <v>0</v>
      </c>
      <c r="E369" s="114">
        <f t="shared" si="24"/>
        <v>0</v>
      </c>
      <c r="F369" s="123"/>
    </row>
    <row r="370" spans="1:6" s="101" customFormat="1" ht="15" customHeight="1">
      <c r="A370" s="117" t="s">
        <v>283</v>
      </c>
      <c r="B370" s="123"/>
      <c r="C370" s="123"/>
      <c r="D370" s="113"/>
      <c r="E370" s="114"/>
      <c r="F370" s="123"/>
    </row>
    <row r="371" spans="1:6" s="101" customFormat="1" ht="15" customHeight="1">
      <c r="A371" s="117" t="s">
        <v>68</v>
      </c>
      <c r="B371" s="123"/>
      <c r="C371" s="123"/>
      <c r="D371" s="113">
        <f t="shared" ref="D371:D379" si="25">C371-B371</f>
        <v>0</v>
      </c>
      <c r="E371" s="114">
        <f t="shared" ref="E371:E379" si="26">IF(B371=0,,D371/B371*100)</f>
        <v>0</v>
      </c>
      <c r="F371" s="123"/>
    </row>
    <row r="372" spans="1:6" s="101" customFormat="1" ht="15" customHeight="1">
      <c r="A372" s="117" t="s">
        <v>284</v>
      </c>
      <c r="B372" s="123"/>
      <c r="C372" s="123"/>
      <c r="D372" s="113">
        <f t="shared" si="25"/>
        <v>0</v>
      </c>
      <c r="E372" s="114">
        <f t="shared" si="26"/>
        <v>0</v>
      </c>
      <c r="F372" s="123"/>
    </row>
    <row r="373" spans="1:6" s="101" customFormat="1" ht="15" customHeight="1">
      <c r="A373" s="115" t="s">
        <v>285</v>
      </c>
      <c r="B373" s="122">
        <f>SUM(B374:B382)</f>
        <v>0</v>
      </c>
      <c r="C373" s="122">
        <f>SUM(C374:C382)</f>
        <v>0</v>
      </c>
      <c r="D373" s="113">
        <f t="shared" si="25"/>
        <v>0</v>
      </c>
      <c r="E373" s="114">
        <f t="shared" si="26"/>
        <v>0</v>
      </c>
      <c r="F373" s="122">
        <f>SUM(F374:F382)</f>
        <v>0</v>
      </c>
    </row>
    <row r="374" spans="1:6" s="101" customFormat="1" ht="15" customHeight="1">
      <c r="A374" s="117" t="s">
        <v>59</v>
      </c>
      <c r="B374" s="123"/>
      <c r="C374" s="123"/>
      <c r="D374" s="113">
        <f t="shared" si="25"/>
        <v>0</v>
      </c>
      <c r="E374" s="114">
        <f t="shared" si="26"/>
        <v>0</v>
      </c>
      <c r="F374" s="123"/>
    </row>
    <row r="375" spans="1:6" s="101" customFormat="1" ht="15" customHeight="1">
      <c r="A375" s="117" t="s">
        <v>60</v>
      </c>
      <c r="B375" s="123"/>
      <c r="C375" s="123"/>
      <c r="D375" s="113">
        <f t="shared" si="25"/>
        <v>0</v>
      </c>
      <c r="E375" s="114">
        <f t="shared" si="26"/>
        <v>0</v>
      </c>
      <c r="F375" s="123"/>
    </row>
    <row r="376" spans="1:6" s="101" customFormat="1" ht="15" customHeight="1">
      <c r="A376" s="117" t="s">
        <v>61</v>
      </c>
      <c r="B376" s="123"/>
      <c r="C376" s="123"/>
      <c r="D376" s="113">
        <f t="shared" si="25"/>
        <v>0</v>
      </c>
      <c r="E376" s="114">
        <f t="shared" si="26"/>
        <v>0</v>
      </c>
      <c r="F376" s="123"/>
    </row>
    <row r="377" spans="1:6" s="101" customFormat="1" ht="15" customHeight="1">
      <c r="A377" s="117" t="s">
        <v>286</v>
      </c>
      <c r="B377" s="123"/>
      <c r="C377" s="123"/>
      <c r="D377" s="113">
        <f t="shared" si="25"/>
        <v>0</v>
      </c>
      <c r="E377" s="114">
        <f t="shared" si="26"/>
        <v>0</v>
      </c>
      <c r="F377" s="123"/>
    </row>
    <row r="378" spans="1:6" s="101" customFormat="1" ht="15" customHeight="1">
      <c r="A378" s="117" t="s">
        <v>287</v>
      </c>
      <c r="B378" s="123"/>
      <c r="C378" s="123"/>
      <c r="D378" s="113">
        <f t="shared" si="25"/>
        <v>0</v>
      </c>
      <c r="E378" s="114">
        <f t="shared" si="26"/>
        <v>0</v>
      </c>
      <c r="F378" s="123"/>
    </row>
    <row r="379" spans="1:6" s="101" customFormat="1" ht="15" customHeight="1">
      <c r="A379" s="166" t="s">
        <v>1213</v>
      </c>
      <c r="B379" s="123"/>
      <c r="C379" s="123"/>
      <c r="D379" s="113">
        <f t="shared" si="25"/>
        <v>0</v>
      </c>
      <c r="E379" s="114">
        <f t="shared" si="26"/>
        <v>0</v>
      </c>
      <c r="F379" s="123"/>
    </row>
    <row r="380" spans="1:6" s="101" customFormat="1" ht="15" customHeight="1">
      <c r="A380" s="117" t="s">
        <v>101</v>
      </c>
      <c r="B380" s="123"/>
      <c r="C380" s="123"/>
      <c r="D380" s="113"/>
      <c r="E380" s="114"/>
      <c r="F380" s="123"/>
    </row>
    <row r="381" spans="1:6" s="101" customFormat="1" ht="15" customHeight="1">
      <c r="A381" s="117" t="s">
        <v>68</v>
      </c>
      <c r="B381" s="123"/>
      <c r="C381" s="123"/>
      <c r="D381" s="113">
        <f t="shared" ref="D381:D394" si="27">C381-B381</f>
        <v>0</v>
      </c>
      <c r="E381" s="114">
        <f t="shared" ref="E381:E394" si="28">IF(B381=0,,D381/B381*100)</f>
        <v>0</v>
      </c>
      <c r="F381" s="123"/>
    </row>
    <row r="382" spans="1:6" s="101" customFormat="1" ht="15" customHeight="1">
      <c r="A382" s="117" t="s">
        <v>288</v>
      </c>
      <c r="B382" s="123"/>
      <c r="C382" s="123"/>
      <c r="D382" s="113">
        <f t="shared" si="27"/>
        <v>0</v>
      </c>
      <c r="E382" s="114">
        <f t="shared" si="28"/>
        <v>0</v>
      </c>
      <c r="F382" s="123"/>
    </row>
    <row r="383" spans="1:6" s="101" customFormat="1" ht="15" customHeight="1">
      <c r="A383" s="115" t="s">
        <v>289</v>
      </c>
      <c r="B383" s="122">
        <f>SUM(B384:B390)</f>
        <v>0</v>
      </c>
      <c r="C383" s="122">
        <f>SUM(C384:C390)</f>
        <v>0</v>
      </c>
      <c r="D383" s="113">
        <f t="shared" si="27"/>
        <v>0</v>
      </c>
      <c r="E383" s="114">
        <f t="shared" si="28"/>
        <v>0</v>
      </c>
      <c r="F383" s="122">
        <f>SUM(F384:F390)</f>
        <v>0</v>
      </c>
    </row>
    <row r="384" spans="1:6" s="101" customFormat="1" ht="15" customHeight="1">
      <c r="A384" s="117" t="s">
        <v>59</v>
      </c>
      <c r="B384" s="123"/>
      <c r="C384" s="123"/>
      <c r="D384" s="113">
        <f t="shared" si="27"/>
        <v>0</v>
      </c>
      <c r="E384" s="114">
        <f t="shared" si="28"/>
        <v>0</v>
      </c>
      <c r="F384" s="123"/>
    </row>
    <row r="385" spans="1:6" s="101" customFormat="1" ht="15" customHeight="1">
      <c r="A385" s="117" t="s">
        <v>60</v>
      </c>
      <c r="B385" s="123"/>
      <c r="C385" s="123"/>
      <c r="D385" s="113">
        <f t="shared" si="27"/>
        <v>0</v>
      </c>
      <c r="E385" s="114">
        <f t="shared" si="28"/>
        <v>0</v>
      </c>
      <c r="F385" s="123"/>
    </row>
    <row r="386" spans="1:6" s="101" customFormat="1" ht="15" customHeight="1">
      <c r="A386" s="117" t="s">
        <v>61</v>
      </c>
      <c r="B386" s="123"/>
      <c r="C386" s="123"/>
      <c r="D386" s="113">
        <f t="shared" si="27"/>
        <v>0</v>
      </c>
      <c r="E386" s="114">
        <f t="shared" si="28"/>
        <v>0</v>
      </c>
      <c r="F386" s="123"/>
    </row>
    <row r="387" spans="1:6" s="101" customFormat="1" ht="15" customHeight="1">
      <c r="A387" s="117" t="s">
        <v>290</v>
      </c>
      <c r="B387" s="123"/>
      <c r="C387" s="123"/>
      <c r="D387" s="113">
        <f t="shared" si="27"/>
        <v>0</v>
      </c>
      <c r="E387" s="114">
        <f t="shared" si="28"/>
        <v>0</v>
      </c>
      <c r="F387" s="123"/>
    </row>
    <row r="388" spans="1:6" s="101" customFormat="1" ht="15" customHeight="1">
      <c r="A388" s="117" t="s">
        <v>291</v>
      </c>
      <c r="B388" s="123"/>
      <c r="C388" s="123"/>
      <c r="D388" s="113">
        <f t="shared" si="27"/>
        <v>0</v>
      </c>
      <c r="E388" s="114">
        <f t="shared" si="28"/>
        <v>0</v>
      </c>
      <c r="F388" s="123"/>
    </row>
    <row r="389" spans="1:6" s="101" customFormat="1" ht="15" customHeight="1">
      <c r="A389" s="117" t="s">
        <v>68</v>
      </c>
      <c r="B389" s="123"/>
      <c r="C389" s="123"/>
      <c r="D389" s="113">
        <f t="shared" si="27"/>
        <v>0</v>
      </c>
      <c r="E389" s="114">
        <f t="shared" si="28"/>
        <v>0</v>
      </c>
      <c r="F389" s="123"/>
    </row>
    <row r="390" spans="1:6" s="101" customFormat="1" ht="15" customHeight="1">
      <c r="A390" s="117" t="s">
        <v>292</v>
      </c>
      <c r="B390" s="123"/>
      <c r="C390" s="123"/>
      <c r="D390" s="113">
        <f t="shared" si="27"/>
        <v>0</v>
      </c>
      <c r="E390" s="114">
        <f t="shared" si="28"/>
        <v>0</v>
      </c>
      <c r="F390" s="123"/>
    </row>
    <row r="391" spans="1:6" s="101" customFormat="1" ht="15" customHeight="1">
      <c r="A391" s="115" t="s">
        <v>293</v>
      </c>
      <c r="B391" s="122">
        <f>SUM(B392:B396)</f>
        <v>0</v>
      </c>
      <c r="C391" s="122">
        <f>SUM(C392:C396)</f>
        <v>0</v>
      </c>
      <c r="D391" s="113">
        <f t="shared" si="27"/>
        <v>0</v>
      </c>
      <c r="E391" s="114">
        <f t="shared" si="28"/>
        <v>0</v>
      </c>
      <c r="F391" s="122">
        <f>SUM(F392:F396)</f>
        <v>0</v>
      </c>
    </row>
    <row r="392" spans="1:6" s="101" customFormat="1" ht="15" customHeight="1">
      <c r="A392" s="117" t="s">
        <v>59</v>
      </c>
      <c r="B392" s="123"/>
      <c r="C392" s="123"/>
      <c r="D392" s="113">
        <f t="shared" si="27"/>
        <v>0</v>
      </c>
      <c r="E392" s="114">
        <f t="shared" si="28"/>
        <v>0</v>
      </c>
      <c r="F392" s="123"/>
    </row>
    <row r="393" spans="1:6" s="101" customFormat="1" ht="15" customHeight="1">
      <c r="A393" s="117" t="s">
        <v>60</v>
      </c>
      <c r="B393" s="123"/>
      <c r="C393" s="123"/>
      <c r="D393" s="113">
        <f t="shared" si="27"/>
        <v>0</v>
      </c>
      <c r="E393" s="114">
        <f t="shared" si="28"/>
        <v>0</v>
      </c>
      <c r="F393" s="123"/>
    </row>
    <row r="394" spans="1:6" s="101" customFormat="1" ht="15" customHeight="1">
      <c r="A394" s="117" t="s">
        <v>294</v>
      </c>
      <c r="B394" s="123"/>
      <c r="C394" s="123"/>
      <c r="D394" s="113">
        <f t="shared" si="27"/>
        <v>0</v>
      </c>
      <c r="E394" s="114">
        <f t="shared" si="28"/>
        <v>0</v>
      </c>
      <c r="F394" s="123"/>
    </row>
    <row r="395" spans="1:6" s="101" customFormat="1" ht="15" customHeight="1">
      <c r="A395" s="117" t="s">
        <v>295</v>
      </c>
      <c r="B395" s="123"/>
      <c r="C395" s="123"/>
      <c r="D395" s="113"/>
      <c r="E395" s="114"/>
      <c r="F395" s="123"/>
    </row>
    <row r="396" spans="1:6" s="101" customFormat="1" ht="15" customHeight="1">
      <c r="A396" s="117" t="s">
        <v>296</v>
      </c>
      <c r="B396" s="123"/>
      <c r="C396" s="123"/>
      <c r="D396" s="113">
        <f t="shared" ref="D396:D459" si="29">C396-B396</f>
        <v>0</v>
      </c>
      <c r="E396" s="114">
        <f t="shared" ref="E396:E459" si="30">IF(B396=0,,D396/B396*100)</f>
        <v>0</v>
      </c>
      <c r="F396" s="123"/>
    </row>
    <row r="397" spans="1:6" s="101" customFormat="1" ht="15" customHeight="1">
      <c r="A397" s="115" t="s">
        <v>297</v>
      </c>
      <c r="B397" s="122">
        <f>SUM(B398:B398)</f>
        <v>0</v>
      </c>
      <c r="C397" s="122">
        <f>SUM(C398:C398)</f>
        <v>0</v>
      </c>
      <c r="D397" s="113">
        <f t="shared" si="29"/>
        <v>0</v>
      </c>
      <c r="E397" s="114">
        <f t="shared" si="30"/>
        <v>0</v>
      </c>
      <c r="F397" s="122">
        <f>SUM(F398:F398)</f>
        <v>0</v>
      </c>
    </row>
    <row r="398" spans="1:6" s="101" customFormat="1" ht="15" customHeight="1">
      <c r="A398" s="117" t="s">
        <v>298</v>
      </c>
      <c r="B398" s="123"/>
      <c r="C398" s="123"/>
      <c r="D398" s="113">
        <f t="shared" si="29"/>
        <v>0</v>
      </c>
      <c r="E398" s="114">
        <f t="shared" si="30"/>
        <v>0</v>
      </c>
      <c r="F398" s="123"/>
    </row>
    <row r="399" spans="1:6" s="101" customFormat="1" ht="15" customHeight="1">
      <c r="A399" s="115" t="s">
        <v>299</v>
      </c>
      <c r="B399" s="122">
        <f>B400+B405+B414+B421+B427+B431+B435+B439+B445+B452</f>
        <v>3628</v>
      </c>
      <c r="C399" s="122">
        <f>C400+C405+C414+C421+C427+C431+C435+C439+C445+C452</f>
        <v>4581</v>
      </c>
      <c r="D399" s="113">
        <f t="shared" si="29"/>
        <v>953</v>
      </c>
      <c r="E399" s="114">
        <f t="shared" si="30"/>
        <v>26.267916207276738</v>
      </c>
      <c r="F399" s="122">
        <f>F400+F405+F414+F421+F427+F431+F435+F439+F445+F452</f>
        <v>4581</v>
      </c>
    </row>
    <row r="400" spans="1:6" s="101" customFormat="1" ht="15" customHeight="1">
      <c r="A400" s="115" t="s">
        <v>300</v>
      </c>
      <c r="B400" s="122">
        <f>SUM(B401:B404)</f>
        <v>81</v>
      </c>
      <c r="C400" s="122">
        <f>SUM(C401:C404)</f>
        <v>50</v>
      </c>
      <c r="D400" s="113">
        <f t="shared" si="29"/>
        <v>-31</v>
      </c>
      <c r="E400" s="114">
        <f t="shared" si="30"/>
        <v>-38.271604938271601</v>
      </c>
      <c r="F400" s="122">
        <f>SUM(F401:F404)</f>
        <v>50</v>
      </c>
    </row>
    <row r="401" spans="1:6" s="101" customFormat="1" ht="15" customHeight="1">
      <c r="A401" s="117" t="s">
        <v>59</v>
      </c>
      <c r="B401" s="123">
        <v>81</v>
      </c>
      <c r="C401" s="123">
        <v>50</v>
      </c>
      <c r="D401" s="113">
        <f t="shared" si="29"/>
        <v>-31</v>
      </c>
      <c r="E401" s="114">
        <f t="shared" si="30"/>
        <v>-38.271604938271601</v>
      </c>
      <c r="F401" s="123">
        <v>50</v>
      </c>
    </row>
    <row r="402" spans="1:6" s="101" customFormat="1" ht="15" customHeight="1">
      <c r="A402" s="117" t="s">
        <v>60</v>
      </c>
      <c r="B402" s="123"/>
      <c r="C402" s="123"/>
      <c r="D402" s="113">
        <f t="shared" si="29"/>
        <v>0</v>
      </c>
      <c r="E402" s="114">
        <f t="shared" si="30"/>
        <v>0</v>
      </c>
      <c r="F402" s="123"/>
    </row>
    <row r="403" spans="1:6" s="101" customFormat="1" ht="15" customHeight="1">
      <c r="A403" s="117" t="s">
        <v>61</v>
      </c>
      <c r="B403" s="123"/>
      <c r="C403" s="123"/>
      <c r="D403" s="113">
        <f t="shared" si="29"/>
        <v>0</v>
      </c>
      <c r="E403" s="114">
        <f t="shared" si="30"/>
        <v>0</v>
      </c>
      <c r="F403" s="123"/>
    </row>
    <row r="404" spans="1:6" s="101" customFormat="1" ht="15" customHeight="1">
      <c r="A404" s="117" t="s">
        <v>301</v>
      </c>
      <c r="B404" s="123"/>
      <c r="C404" s="123"/>
      <c r="D404" s="113">
        <f t="shared" si="29"/>
        <v>0</v>
      </c>
      <c r="E404" s="114">
        <f t="shared" si="30"/>
        <v>0</v>
      </c>
      <c r="F404" s="123"/>
    </row>
    <row r="405" spans="1:6" s="101" customFormat="1" ht="15" customHeight="1">
      <c r="A405" s="115" t="s">
        <v>302</v>
      </c>
      <c r="B405" s="122">
        <f>SUM(B406:B413)</f>
        <v>3353</v>
      </c>
      <c r="C405" s="122">
        <f>SUM(C406:C413)</f>
        <v>4301</v>
      </c>
      <c r="D405" s="113">
        <f t="shared" si="29"/>
        <v>948</v>
      </c>
      <c r="E405" s="114">
        <f t="shared" si="30"/>
        <v>28.27318818968088</v>
      </c>
      <c r="F405" s="122">
        <f>SUM(F406:F413)</f>
        <v>4301</v>
      </c>
    </row>
    <row r="406" spans="1:6" s="101" customFormat="1" ht="15" customHeight="1">
      <c r="A406" s="117" t="s">
        <v>303</v>
      </c>
      <c r="B406" s="123"/>
      <c r="C406" s="123">
        <v>96</v>
      </c>
      <c r="D406" s="113">
        <f t="shared" si="29"/>
        <v>96</v>
      </c>
      <c r="E406" s="114">
        <f t="shared" si="30"/>
        <v>0</v>
      </c>
      <c r="F406" s="123">
        <v>96</v>
      </c>
    </row>
    <row r="407" spans="1:6" s="101" customFormat="1" ht="15" customHeight="1">
      <c r="A407" s="117" t="s">
        <v>304</v>
      </c>
      <c r="B407" s="123">
        <v>3353</v>
      </c>
      <c r="C407" s="123">
        <v>4205</v>
      </c>
      <c r="D407" s="113">
        <f t="shared" si="29"/>
        <v>852</v>
      </c>
      <c r="E407" s="114">
        <f t="shared" si="30"/>
        <v>25.410080524903073</v>
      </c>
      <c r="F407" s="123">
        <v>4205</v>
      </c>
    </row>
    <row r="408" spans="1:6" s="101" customFormat="1" ht="15" customHeight="1">
      <c r="A408" s="117" t="s">
        <v>305</v>
      </c>
      <c r="B408" s="123"/>
      <c r="C408" s="123"/>
      <c r="D408" s="113">
        <f t="shared" si="29"/>
        <v>0</v>
      </c>
      <c r="E408" s="114">
        <f t="shared" si="30"/>
        <v>0</v>
      </c>
      <c r="F408" s="123"/>
    </row>
    <row r="409" spans="1:6" s="101" customFormat="1" ht="15" customHeight="1">
      <c r="A409" s="117" t="s">
        <v>306</v>
      </c>
      <c r="B409" s="123"/>
      <c r="C409" s="123"/>
      <c r="D409" s="113">
        <f t="shared" si="29"/>
        <v>0</v>
      </c>
      <c r="E409" s="114">
        <f t="shared" si="30"/>
        <v>0</v>
      </c>
      <c r="F409" s="123"/>
    </row>
    <row r="410" spans="1:6" s="101" customFormat="1" ht="15" customHeight="1">
      <c r="A410" s="117" t="s">
        <v>307</v>
      </c>
      <c r="B410" s="123"/>
      <c r="C410" s="123"/>
      <c r="D410" s="113">
        <f t="shared" si="29"/>
        <v>0</v>
      </c>
      <c r="E410" s="114">
        <f t="shared" si="30"/>
        <v>0</v>
      </c>
      <c r="F410" s="123"/>
    </row>
    <row r="411" spans="1:6" s="101" customFormat="1" ht="15" customHeight="1">
      <c r="A411" s="117" t="s">
        <v>308</v>
      </c>
      <c r="B411" s="123"/>
      <c r="C411" s="123"/>
      <c r="D411" s="113">
        <f t="shared" si="29"/>
        <v>0</v>
      </c>
      <c r="E411" s="114">
        <f t="shared" si="30"/>
        <v>0</v>
      </c>
      <c r="F411" s="123"/>
    </row>
    <row r="412" spans="1:6" s="101" customFormat="1" ht="15" customHeight="1">
      <c r="A412" s="117" t="s">
        <v>309</v>
      </c>
      <c r="B412" s="123"/>
      <c r="C412" s="123"/>
      <c r="D412" s="113">
        <f t="shared" si="29"/>
        <v>0</v>
      </c>
      <c r="E412" s="114">
        <f t="shared" si="30"/>
        <v>0</v>
      </c>
      <c r="F412" s="123"/>
    </row>
    <row r="413" spans="1:6" s="101" customFormat="1" ht="15" customHeight="1">
      <c r="A413" s="117" t="s">
        <v>310</v>
      </c>
      <c r="B413" s="123"/>
      <c r="C413" s="123"/>
      <c r="D413" s="113">
        <f t="shared" si="29"/>
        <v>0</v>
      </c>
      <c r="E413" s="114">
        <f t="shared" si="30"/>
        <v>0</v>
      </c>
      <c r="F413" s="123"/>
    </row>
    <row r="414" spans="1:6" s="101" customFormat="1" ht="15" customHeight="1">
      <c r="A414" s="115" t="s">
        <v>311</v>
      </c>
      <c r="B414" s="122">
        <f>SUM(B415:B420)</f>
        <v>0</v>
      </c>
      <c r="C414" s="122">
        <f>SUM(C415:C420)</f>
        <v>0</v>
      </c>
      <c r="D414" s="113">
        <f t="shared" si="29"/>
        <v>0</v>
      </c>
      <c r="E414" s="114">
        <f t="shared" si="30"/>
        <v>0</v>
      </c>
      <c r="F414" s="122">
        <f>SUM(F415:F420)</f>
        <v>0</v>
      </c>
    </row>
    <row r="415" spans="1:6" s="101" customFormat="1" ht="15" customHeight="1">
      <c r="A415" s="117" t="s">
        <v>312</v>
      </c>
      <c r="B415" s="123"/>
      <c r="C415" s="123"/>
      <c r="D415" s="113">
        <f t="shared" si="29"/>
        <v>0</v>
      </c>
      <c r="E415" s="114">
        <f t="shared" si="30"/>
        <v>0</v>
      </c>
      <c r="F415" s="123"/>
    </row>
    <row r="416" spans="1:6" s="101" customFormat="1" ht="15" customHeight="1">
      <c r="A416" s="117" t="s">
        <v>313</v>
      </c>
      <c r="B416" s="123"/>
      <c r="C416" s="123"/>
      <c r="D416" s="113">
        <f t="shared" si="29"/>
        <v>0</v>
      </c>
      <c r="E416" s="114">
        <f t="shared" si="30"/>
        <v>0</v>
      </c>
      <c r="F416" s="123"/>
    </row>
    <row r="417" spans="1:6" s="101" customFormat="1" ht="15" customHeight="1">
      <c r="A417" s="117" t="s">
        <v>314</v>
      </c>
      <c r="B417" s="123"/>
      <c r="C417" s="123"/>
      <c r="D417" s="113">
        <f t="shared" si="29"/>
        <v>0</v>
      </c>
      <c r="E417" s="114">
        <f t="shared" si="30"/>
        <v>0</v>
      </c>
      <c r="F417" s="123"/>
    </row>
    <row r="418" spans="1:6" s="101" customFormat="1" ht="15" customHeight="1">
      <c r="A418" s="117" t="s">
        <v>315</v>
      </c>
      <c r="B418" s="123"/>
      <c r="C418" s="123"/>
      <c r="D418" s="113">
        <f t="shared" si="29"/>
        <v>0</v>
      </c>
      <c r="E418" s="114">
        <f t="shared" si="30"/>
        <v>0</v>
      </c>
      <c r="F418" s="123"/>
    </row>
    <row r="419" spans="1:6" s="101" customFormat="1" ht="15" customHeight="1">
      <c r="A419" s="117" t="s">
        <v>316</v>
      </c>
      <c r="B419" s="123"/>
      <c r="C419" s="123"/>
      <c r="D419" s="113">
        <f t="shared" si="29"/>
        <v>0</v>
      </c>
      <c r="E419" s="114">
        <f t="shared" si="30"/>
        <v>0</v>
      </c>
      <c r="F419" s="123"/>
    </row>
    <row r="420" spans="1:6" s="101" customFormat="1" ht="15" customHeight="1">
      <c r="A420" s="117" t="s">
        <v>317</v>
      </c>
      <c r="B420" s="123"/>
      <c r="C420" s="123"/>
      <c r="D420" s="113">
        <f t="shared" si="29"/>
        <v>0</v>
      </c>
      <c r="E420" s="114">
        <f t="shared" si="30"/>
        <v>0</v>
      </c>
      <c r="F420" s="123"/>
    </row>
    <row r="421" spans="1:6" s="101" customFormat="1" ht="15" customHeight="1">
      <c r="A421" s="115" t="s">
        <v>318</v>
      </c>
      <c r="B421" s="122">
        <f>SUM(B422:B426)</f>
        <v>0</v>
      </c>
      <c r="C421" s="122">
        <f>SUM(C422:C426)</f>
        <v>0</v>
      </c>
      <c r="D421" s="113">
        <f t="shared" si="29"/>
        <v>0</v>
      </c>
      <c r="E421" s="114">
        <f t="shared" si="30"/>
        <v>0</v>
      </c>
      <c r="F421" s="122">
        <f>SUM(F422:F426)</f>
        <v>0</v>
      </c>
    </row>
    <row r="422" spans="1:6" s="101" customFormat="1" ht="15" customHeight="1">
      <c r="A422" s="117" t="s">
        <v>319</v>
      </c>
      <c r="B422" s="123"/>
      <c r="C422" s="123"/>
      <c r="D422" s="113">
        <f t="shared" si="29"/>
        <v>0</v>
      </c>
      <c r="E422" s="114">
        <f t="shared" si="30"/>
        <v>0</v>
      </c>
      <c r="F422" s="123"/>
    </row>
    <row r="423" spans="1:6" s="101" customFormat="1" ht="15" customHeight="1">
      <c r="A423" s="117" t="s">
        <v>320</v>
      </c>
      <c r="B423" s="123"/>
      <c r="C423" s="123"/>
      <c r="D423" s="113">
        <f t="shared" si="29"/>
        <v>0</v>
      </c>
      <c r="E423" s="114">
        <f t="shared" si="30"/>
        <v>0</v>
      </c>
      <c r="F423" s="123"/>
    </row>
    <row r="424" spans="1:6" s="101" customFormat="1" ht="15" customHeight="1">
      <c r="A424" s="117" t="s">
        <v>321</v>
      </c>
      <c r="B424" s="123"/>
      <c r="C424" s="123"/>
      <c r="D424" s="113">
        <f t="shared" si="29"/>
        <v>0</v>
      </c>
      <c r="E424" s="114">
        <f t="shared" si="30"/>
        <v>0</v>
      </c>
      <c r="F424" s="123"/>
    </row>
    <row r="425" spans="1:6" s="101" customFormat="1" ht="15" customHeight="1">
      <c r="A425" s="117" t="s">
        <v>322</v>
      </c>
      <c r="B425" s="123"/>
      <c r="C425" s="123"/>
      <c r="D425" s="113">
        <f t="shared" si="29"/>
        <v>0</v>
      </c>
      <c r="E425" s="114">
        <f t="shared" si="30"/>
        <v>0</v>
      </c>
      <c r="F425" s="123"/>
    </row>
    <row r="426" spans="1:6" s="101" customFormat="1" ht="15" customHeight="1">
      <c r="A426" s="117" t="s">
        <v>323</v>
      </c>
      <c r="B426" s="123"/>
      <c r="C426" s="123"/>
      <c r="D426" s="113">
        <f t="shared" si="29"/>
        <v>0</v>
      </c>
      <c r="E426" s="114">
        <f t="shared" si="30"/>
        <v>0</v>
      </c>
      <c r="F426" s="123"/>
    </row>
    <row r="427" spans="1:6" s="101" customFormat="1" ht="15" customHeight="1">
      <c r="A427" s="115" t="s">
        <v>324</v>
      </c>
      <c r="B427" s="122">
        <f>SUM(B428:B430)</f>
        <v>0</v>
      </c>
      <c r="C427" s="122">
        <f>SUM(C428:C430)</f>
        <v>0</v>
      </c>
      <c r="D427" s="113">
        <f t="shared" si="29"/>
        <v>0</v>
      </c>
      <c r="E427" s="114">
        <f t="shared" si="30"/>
        <v>0</v>
      </c>
      <c r="F427" s="122">
        <f>SUM(F428:F430)</f>
        <v>0</v>
      </c>
    </row>
    <row r="428" spans="1:6" s="101" customFormat="1" ht="15" customHeight="1">
      <c r="A428" s="117" t="s">
        <v>325</v>
      </c>
      <c r="B428" s="123"/>
      <c r="C428" s="123"/>
      <c r="D428" s="113">
        <f t="shared" si="29"/>
        <v>0</v>
      </c>
      <c r="E428" s="114">
        <f t="shared" si="30"/>
        <v>0</v>
      </c>
      <c r="F428" s="123"/>
    </row>
    <row r="429" spans="1:6" s="101" customFormat="1" ht="15" customHeight="1">
      <c r="A429" s="117" t="s">
        <v>326</v>
      </c>
      <c r="B429" s="123"/>
      <c r="C429" s="123"/>
      <c r="D429" s="113">
        <f t="shared" si="29"/>
        <v>0</v>
      </c>
      <c r="E429" s="114">
        <f t="shared" si="30"/>
        <v>0</v>
      </c>
      <c r="F429" s="123"/>
    </row>
    <row r="430" spans="1:6" s="101" customFormat="1" ht="15" customHeight="1">
      <c r="A430" s="117" t="s">
        <v>327</v>
      </c>
      <c r="B430" s="123"/>
      <c r="C430" s="123"/>
      <c r="D430" s="113">
        <f t="shared" si="29"/>
        <v>0</v>
      </c>
      <c r="E430" s="114">
        <f t="shared" si="30"/>
        <v>0</v>
      </c>
      <c r="F430" s="123"/>
    </row>
    <row r="431" spans="1:6" s="101" customFormat="1" ht="15" customHeight="1">
      <c r="A431" s="115" t="s">
        <v>328</v>
      </c>
      <c r="B431" s="122">
        <f>SUM(B432:B434)</f>
        <v>0</v>
      </c>
      <c r="C431" s="122">
        <f>SUM(C432:C434)</f>
        <v>0</v>
      </c>
      <c r="D431" s="113">
        <f t="shared" si="29"/>
        <v>0</v>
      </c>
      <c r="E431" s="114">
        <f t="shared" si="30"/>
        <v>0</v>
      </c>
      <c r="F431" s="122">
        <f>SUM(F432:F434)</f>
        <v>0</v>
      </c>
    </row>
    <row r="432" spans="1:6" s="101" customFormat="1" ht="15" customHeight="1">
      <c r="A432" s="117" t="s">
        <v>329</v>
      </c>
      <c r="B432" s="123"/>
      <c r="C432" s="123"/>
      <c r="D432" s="113">
        <f t="shared" si="29"/>
        <v>0</v>
      </c>
      <c r="E432" s="114">
        <f t="shared" si="30"/>
        <v>0</v>
      </c>
      <c r="F432" s="123"/>
    </row>
    <row r="433" spans="1:6" s="101" customFormat="1" ht="15" customHeight="1">
      <c r="A433" s="117" t="s">
        <v>330</v>
      </c>
      <c r="B433" s="123"/>
      <c r="C433" s="123"/>
      <c r="D433" s="113">
        <f t="shared" si="29"/>
        <v>0</v>
      </c>
      <c r="E433" s="114">
        <f t="shared" si="30"/>
        <v>0</v>
      </c>
      <c r="F433" s="123"/>
    </row>
    <row r="434" spans="1:6" s="101" customFormat="1" ht="15" customHeight="1">
      <c r="A434" s="117" t="s">
        <v>331</v>
      </c>
      <c r="B434" s="123"/>
      <c r="C434" s="123"/>
      <c r="D434" s="113">
        <f t="shared" si="29"/>
        <v>0</v>
      </c>
      <c r="E434" s="114">
        <f t="shared" si="30"/>
        <v>0</v>
      </c>
      <c r="F434" s="123"/>
    </row>
    <row r="435" spans="1:6" s="101" customFormat="1" ht="15" customHeight="1">
      <c r="A435" s="115" t="s">
        <v>332</v>
      </c>
      <c r="B435" s="122">
        <f>SUM(B436:B438)</f>
        <v>0</v>
      </c>
      <c r="C435" s="122">
        <f>SUM(C436:C438)</f>
        <v>0</v>
      </c>
      <c r="D435" s="113">
        <f t="shared" si="29"/>
        <v>0</v>
      </c>
      <c r="E435" s="114">
        <f t="shared" si="30"/>
        <v>0</v>
      </c>
      <c r="F435" s="122">
        <f>SUM(F436:F438)</f>
        <v>0</v>
      </c>
    </row>
    <row r="436" spans="1:6" s="101" customFormat="1" ht="15" customHeight="1">
      <c r="A436" s="117" t="s">
        <v>333</v>
      </c>
      <c r="B436" s="123"/>
      <c r="C436" s="123"/>
      <c r="D436" s="113">
        <f t="shared" si="29"/>
        <v>0</v>
      </c>
      <c r="E436" s="114">
        <f t="shared" si="30"/>
        <v>0</v>
      </c>
      <c r="F436" s="123"/>
    </row>
    <row r="437" spans="1:6" s="101" customFormat="1" ht="15" customHeight="1">
      <c r="A437" s="117" t="s">
        <v>334</v>
      </c>
      <c r="B437" s="123"/>
      <c r="C437" s="123"/>
      <c r="D437" s="113">
        <f t="shared" si="29"/>
        <v>0</v>
      </c>
      <c r="E437" s="114">
        <f t="shared" si="30"/>
        <v>0</v>
      </c>
      <c r="F437" s="123"/>
    </row>
    <row r="438" spans="1:6" s="101" customFormat="1" ht="15" customHeight="1">
      <c r="A438" s="117" t="s">
        <v>335</v>
      </c>
      <c r="B438" s="123"/>
      <c r="C438" s="123"/>
      <c r="D438" s="113">
        <f t="shared" si="29"/>
        <v>0</v>
      </c>
      <c r="E438" s="114">
        <f t="shared" si="30"/>
        <v>0</v>
      </c>
      <c r="F438" s="123"/>
    </row>
    <row r="439" spans="1:6" s="101" customFormat="1" ht="15" customHeight="1">
      <c r="A439" s="115" t="s">
        <v>336</v>
      </c>
      <c r="B439" s="122">
        <f>SUM(B440:B444)</f>
        <v>194</v>
      </c>
      <c r="C439" s="122">
        <f>SUM(C440:C444)</f>
        <v>230</v>
      </c>
      <c r="D439" s="113">
        <f t="shared" si="29"/>
        <v>36</v>
      </c>
      <c r="E439" s="114">
        <f t="shared" si="30"/>
        <v>18.556701030927837</v>
      </c>
      <c r="F439" s="122">
        <f>SUM(F440:F444)</f>
        <v>230</v>
      </c>
    </row>
    <row r="440" spans="1:6" s="101" customFormat="1" ht="15" customHeight="1">
      <c r="A440" s="117" t="s">
        <v>337</v>
      </c>
      <c r="B440" s="123">
        <v>163</v>
      </c>
      <c r="C440" s="123">
        <v>153</v>
      </c>
      <c r="D440" s="113">
        <f t="shared" si="29"/>
        <v>-10</v>
      </c>
      <c r="E440" s="114">
        <f t="shared" si="30"/>
        <v>-6.1349693251533743</v>
      </c>
      <c r="F440" s="123">
        <v>153</v>
      </c>
    </row>
    <row r="441" spans="1:6" s="101" customFormat="1" ht="15" customHeight="1">
      <c r="A441" s="117" t="s">
        <v>338</v>
      </c>
      <c r="B441" s="123">
        <v>31</v>
      </c>
      <c r="C441" s="123">
        <v>77</v>
      </c>
      <c r="D441" s="113">
        <f t="shared" si="29"/>
        <v>46</v>
      </c>
      <c r="E441" s="114">
        <f t="shared" si="30"/>
        <v>148.38709677419354</v>
      </c>
      <c r="F441" s="123">
        <v>77</v>
      </c>
    </row>
    <row r="442" spans="1:6" s="101" customFormat="1" ht="15" customHeight="1">
      <c r="A442" s="117" t="s">
        <v>339</v>
      </c>
      <c r="B442" s="123"/>
      <c r="C442" s="123"/>
      <c r="D442" s="113">
        <f t="shared" si="29"/>
        <v>0</v>
      </c>
      <c r="E442" s="114">
        <f t="shared" si="30"/>
        <v>0</v>
      </c>
      <c r="F442" s="123"/>
    </row>
    <row r="443" spans="1:6" s="101" customFormat="1" ht="15" customHeight="1">
      <c r="A443" s="117" t="s">
        <v>340</v>
      </c>
      <c r="B443" s="123"/>
      <c r="C443" s="123"/>
      <c r="D443" s="113">
        <f t="shared" si="29"/>
        <v>0</v>
      </c>
      <c r="E443" s="114">
        <f t="shared" si="30"/>
        <v>0</v>
      </c>
      <c r="F443" s="123"/>
    </row>
    <row r="444" spans="1:6" s="101" customFormat="1" ht="15" customHeight="1">
      <c r="A444" s="117" t="s">
        <v>341</v>
      </c>
      <c r="B444" s="123"/>
      <c r="C444" s="123"/>
      <c r="D444" s="113">
        <f t="shared" si="29"/>
        <v>0</v>
      </c>
      <c r="E444" s="114">
        <f t="shared" si="30"/>
        <v>0</v>
      </c>
      <c r="F444" s="123"/>
    </row>
    <row r="445" spans="1:6" s="101" customFormat="1" ht="15" customHeight="1">
      <c r="A445" s="115" t="s">
        <v>342</v>
      </c>
      <c r="B445" s="122">
        <f>SUM(B446:B451)</f>
        <v>0</v>
      </c>
      <c r="C445" s="122">
        <f>SUM(C446:C451)</f>
        <v>0</v>
      </c>
      <c r="D445" s="113">
        <f t="shared" si="29"/>
        <v>0</v>
      </c>
      <c r="E445" s="114">
        <f t="shared" si="30"/>
        <v>0</v>
      </c>
      <c r="F445" s="122">
        <f>SUM(F446:F451)</f>
        <v>0</v>
      </c>
    </row>
    <row r="446" spans="1:6" s="101" customFormat="1" ht="15" customHeight="1">
      <c r="A446" s="117" t="s">
        <v>343</v>
      </c>
      <c r="B446" s="123"/>
      <c r="C446" s="123"/>
      <c r="D446" s="113">
        <f t="shared" si="29"/>
        <v>0</v>
      </c>
      <c r="E446" s="114">
        <f t="shared" si="30"/>
        <v>0</v>
      </c>
      <c r="F446" s="123"/>
    </row>
    <row r="447" spans="1:6" s="101" customFormat="1" ht="15" customHeight="1">
      <c r="A447" s="117" t="s">
        <v>344</v>
      </c>
      <c r="B447" s="123"/>
      <c r="C447" s="123"/>
      <c r="D447" s="113">
        <f t="shared" si="29"/>
        <v>0</v>
      </c>
      <c r="E447" s="114">
        <f t="shared" si="30"/>
        <v>0</v>
      </c>
      <c r="F447" s="123"/>
    </row>
    <row r="448" spans="1:6" s="101" customFormat="1" ht="15" customHeight="1">
      <c r="A448" s="117" t="s">
        <v>345</v>
      </c>
      <c r="B448" s="123"/>
      <c r="C448" s="123"/>
      <c r="D448" s="113">
        <f t="shared" si="29"/>
        <v>0</v>
      </c>
      <c r="E448" s="114">
        <f t="shared" si="30"/>
        <v>0</v>
      </c>
      <c r="F448" s="123"/>
    </row>
    <row r="449" spans="1:6" s="101" customFormat="1" ht="15" customHeight="1">
      <c r="A449" s="117" t="s">
        <v>346</v>
      </c>
      <c r="B449" s="123"/>
      <c r="C449" s="123"/>
      <c r="D449" s="113">
        <f t="shared" si="29"/>
        <v>0</v>
      </c>
      <c r="E449" s="114">
        <f t="shared" si="30"/>
        <v>0</v>
      </c>
      <c r="F449" s="123"/>
    </row>
    <row r="450" spans="1:6" s="101" customFormat="1" ht="15" customHeight="1">
      <c r="A450" s="117" t="s">
        <v>347</v>
      </c>
      <c r="B450" s="123"/>
      <c r="C450" s="123"/>
      <c r="D450" s="113">
        <f t="shared" si="29"/>
        <v>0</v>
      </c>
      <c r="E450" s="114">
        <f t="shared" si="30"/>
        <v>0</v>
      </c>
      <c r="F450" s="123"/>
    </row>
    <row r="451" spans="1:6" s="101" customFormat="1" ht="15" customHeight="1">
      <c r="A451" s="117" t="s">
        <v>348</v>
      </c>
      <c r="B451" s="123"/>
      <c r="C451" s="123"/>
      <c r="D451" s="113">
        <f t="shared" si="29"/>
        <v>0</v>
      </c>
      <c r="E451" s="114">
        <f t="shared" si="30"/>
        <v>0</v>
      </c>
      <c r="F451" s="123"/>
    </row>
    <row r="452" spans="1:6" s="101" customFormat="1" ht="15" customHeight="1">
      <c r="A452" s="115" t="s">
        <v>349</v>
      </c>
      <c r="B452" s="122">
        <f>B453</f>
        <v>0</v>
      </c>
      <c r="C452" s="122">
        <f>C453</f>
        <v>0</v>
      </c>
      <c r="D452" s="113">
        <f t="shared" si="29"/>
        <v>0</v>
      </c>
      <c r="E452" s="114">
        <f t="shared" si="30"/>
        <v>0</v>
      </c>
      <c r="F452" s="122">
        <f>F453</f>
        <v>0</v>
      </c>
    </row>
    <row r="453" spans="1:6" s="101" customFormat="1" ht="15" customHeight="1">
      <c r="A453" s="117" t="s">
        <v>350</v>
      </c>
      <c r="B453" s="123"/>
      <c r="C453" s="123"/>
      <c r="D453" s="113">
        <f t="shared" si="29"/>
        <v>0</v>
      </c>
      <c r="E453" s="114">
        <f t="shared" si="30"/>
        <v>0</v>
      </c>
      <c r="F453" s="123"/>
    </row>
    <row r="454" spans="1:6" s="101" customFormat="1" ht="15" customHeight="1">
      <c r="A454" s="115" t="s">
        <v>351</v>
      </c>
      <c r="B454" s="122">
        <f>B455+B460+B469+B475+B481+B486+B491+B498+B502+B505</f>
        <v>57</v>
      </c>
      <c r="C454" s="122">
        <f>C455+C460+C469+C475+C481+C486+C491+C498+C502+C505</f>
        <v>75</v>
      </c>
      <c r="D454" s="113">
        <f t="shared" si="29"/>
        <v>18</v>
      </c>
      <c r="E454" s="114">
        <f t="shared" si="30"/>
        <v>31.578947368421051</v>
      </c>
      <c r="F454" s="122">
        <f>F455+F460+F469+F475+F481+F486+F491+F498+F502+F505</f>
        <v>75</v>
      </c>
    </row>
    <row r="455" spans="1:6" s="101" customFormat="1" ht="15" customHeight="1">
      <c r="A455" s="115" t="s">
        <v>352</v>
      </c>
      <c r="B455" s="122">
        <f>SUM(B456:B459)</f>
        <v>57</v>
      </c>
      <c r="C455" s="122">
        <f>SUM(C456:C459)</f>
        <v>58</v>
      </c>
      <c r="D455" s="113">
        <f t="shared" si="29"/>
        <v>1</v>
      </c>
      <c r="E455" s="114">
        <f t="shared" si="30"/>
        <v>1.7543859649122806</v>
      </c>
      <c r="F455" s="122">
        <f>SUM(F456:F459)</f>
        <v>58</v>
      </c>
    </row>
    <row r="456" spans="1:6" s="101" customFormat="1" ht="15" customHeight="1">
      <c r="A456" s="117" t="s">
        <v>59</v>
      </c>
      <c r="B456" s="123">
        <v>57</v>
      </c>
      <c r="C456" s="123">
        <v>58</v>
      </c>
      <c r="D456" s="113">
        <f t="shared" si="29"/>
        <v>1</v>
      </c>
      <c r="E456" s="114">
        <f t="shared" si="30"/>
        <v>1.7543859649122806</v>
      </c>
      <c r="F456" s="123">
        <v>58</v>
      </c>
    </row>
    <row r="457" spans="1:6" s="101" customFormat="1" ht="15" customHeight="1">
      <c r="A457" s="117" t="s">
        <v>60</v>
      </c>
      <c r="B457" s="123"/>
      <c r="C457" s="123"/>
      <c r="D457" s="113">
        <f t="shared" si="29"/>
        <v>0</v>
      </c>
      <c r="E457" s="114">
        <f t="shared" si="30"/>
        <v>0</v>
      </c>
      <c r="F457" s="123"/>
    </row>
    <row r="458" spans="1:6" s="101" customFormat="1" ht="15" customHeight="1">
      <c r="A458" s="117" t="s">
        <v>61</v>
      </c>
      <c r="B458" s="123"/>
      <c r="C458" s="123"/>
      <c r="D458" s="113">
        <f t="shared" si="29"/>
        <v>0</v>
      </c>
      <c r="E458" s="114">
        <f t="shared" si="30"/>
        <v>0</v>
      </c>
      <c r="F458" s="123"/>
    </row>
    <row r="459" spans="1:6" s="101" customFormat="1" ht="15" customHeight="1">
      <c r="A459" s="117" t="s">
        <v>353</v>
      </c>
      <c r="B459" s="123"/>
      <c r="C459" s="123"/>
      <c r="D459" s="113">
        <f t="shared" si="29"/>
        <v>0</v>
      </c>
      <c r="E459" s="114">
        <f t="shared" si="30"/>
        <v>0</v>
      </c>
      <c r="F459" s="123"/>
    </row>
    <row r="460" spans="1:6" s="101" customFormat="1" ht="15" customHeight="1">
      <c r="A460" s="115" t="s">
        <v>354</v>
      </c>
      <c r="B460" s="122">
        <f>SUM(B461:B468)</f>
        <v>0</v>
      </c>
      <c r="C460" s="122">
        <f>SUM(C461:C468)</f>
        <v>0</v>
      </c>
      <c r="D460" s="113">
        <f t="shared" ref="D460:D523" si="31">C460-B460</f>
        <v>0</v>
      </c>
      <c r="E460" s="114">
        <f t="shared" ref="E460:E523" si="32">IF(B460=0,,D460/B460*100)</f>
        <v>0</v>
      </c>
      <c r="F460" s="122">
        <f>SUM(F461:F468)</f>
        <v>0</v>
      </c>
    </row>
    <row r="461" spans="1:6" s="101" customFormat="1" ht="15" customHeight="1">
      <c r="A461" s="117" t="s">
        <v>355</v>
      </c>
      <c r="B461" s="123"/>
      <c r="C461" s="123"/>
      <c r="D461" s="113">
        <f t="shared" si="31"/>
        <v>0</v>
      </c>
      <c r="E461" s="114">
        <f t="shared" si="32"/>
        <v>0</v>
      </c>
      <c r="F461" s="123"/>
    </row>
    <row r="462" spans="1:6" s="101" customFormat="1" ht="15" customHeight="1">
      <c r="A462" s="117" t="s">
        <v>356</v>
      </c>
      <c r="B462" s="123"/>
      <c r="C462" s="123"/>
      <c r="D462" s="113">
        <f t="shared" si="31"/>
        <v>0</v>
      </c>
      <c r="E462" s="114">
        <f t="shared" si="32"/>
        <v>0</v>
      </c>
      <c r="F462" s="123"/>
    </row>
    <row r="463" spans="1:6" s="101" customFormat="1" ht="15" customHeight="1">
      <c r="A463" s="117" t="s">
        <v>357</v>
      </c>
      <c r="B463" s="123"/>
      <c r="C463" s="123"/>
      <c r="D463" s="113">
        <f t="shared" si="31"/>
        <v>0</v>
      </c>
      <c r="E463" s="114">
        <f t="shared" si="32"/>
        <v>0</v>
      </c>
      <c r="F463" s="123"/>
    </row>
    <row r="464" spans="1:6" s="101" customFormat="1" ht="15" customHeight="1">
      <c r="A464" s="117" t="s">
        <v>358</v>
      </c>
      <c r="B464" s="123"/>
      <c r="C464" s="123"/>
      <c r="D464" s="113">
        <f t="shared" si="31"/>
        <v>0</v>
      </c>
      <c r="E464" s="114">
        <f t="shared" si="32"/>
        <v>0</v>
      </c>
      <c r="F464" s="123"/>
    </row>
    <row r="465" spans="1:6" s="101" customFormat="1" ht="15" customHeight="1">
      <c r="A465" s="117" t="s">
        <v>359</v>
      </c>
      <c r="B465" s="123"/>
      <c r="C465" s="123"/>
      <c r="D465" s="113">
        <f t="shared" si="31"/>
        <v>0</v>
      </c>
      <c r="E465" s="114">
        <f t="shared" si="32"/>
        <v>0</v>
      </c>
      <c r="F465" s="123"/>
    </row>
    <row r="466" spans="1:6" s="101" customFormat="1" ht="15" customHeight="1">
      <c r="A466" s="117" t="s">
        <v>360</v>
      </c>
      <c r="B466" s="123"/>
      <c r="C466" s="123"/>
      <c r="D466" s="113">
        <f t="shared" si="31"/>
        <v>0</v>
      </c>
      <c r="E466" s="114">
        <f t="shared" si="32"/>
        <v>0</v>
      </c>
      <c r="F466" s="123"/>
    </row>
    <row r="467" spans="1:6" s="101" customFormat="1" ht="15" customHeight="1">
      <c r="A467" s="117" t="s">
        <v>361</v>
      </c>
      <c r="B467" s="123"/>
      <c r="C467" s="123"/>
      <c r="D467" s="113">
        <f t="shared" si="31"/>
        <v>0</v>
      </c>
      <c r="E467" s="114">
        <f t="shared" si="32"/>
        <v>0</v>
      </c>
      <c r="F467" s="123"/>
    </row>
    <row r="468" spans="1:6" s="101" customFormat="1" ht="15" customHeight="1">
      <c r="A468" s="117" t="s">
        <v>362</v>
      </c>
      <c r="B468" s="123"/>
      <c r="C468" s="123"/>
      <c r="D468" s="113">
        <f t="shared" si="31"/>
        <v>0</v>
      </c>
      <c r="E468" s="114">
        <f t="shared" si="32"/>
        <v>0</v>
      </c>
      <c r="F468" s="123"/>
    </row>
    <row r="469" spans="1:6" s="101" customFormat="1" ht="15" customHeight="1">
      <c r="A469" s="115" t="s">
        <v>363</v>
      </c>
      <c r="B469" s="122">
        <f>SUM(B470:B474)</f>
        <v>0</v>
      </c>
      <c r="C469" s="122">
        <f>SUM(C470:C474)</f>
        <v>0</v>
      </c>
      <c r="D469" s="113">
        <f t="shared" si="31"/>
        <v>0</v>
      </c>
      <c r="E469" s="114">
        <f t="shared" si="32"/>
        <v>0</v>
      </c>
      <c r="F469" s="122">
        <f>SUM(F470:F474)</f>
        <v>0</v>
      </c>
    </row>
    <row r="470" spans="1:6" s="101" customFormat="1" ht="15" customHeight="1">
      <c r="A470" s="117" t="s">
        <v>355</v>
      </c>
      <c r="B470" s="123"/>
      <c r="C470" s="123"/>
      <c r="D470" s="113">
        <f t="shared" si="31"/>
        <v>0</v>
      </c>
      <c r="E470" s="114">
        <f t="shared" si="32"/>
        <v>0</v>
      </c>
      <c r="F470" s="123"/>
    </row>
    <row r="471" spans="1:6" s="101" customFormat="1" ht="15" customHeight="1">
      <c r="A471" s="117" t="s">
        <v>364</v>
      </c>
      <c r="B471" s="123"/>
      <c r="C471" s="123"/>
      <c r="D471" s="113">
        <f t="shared" si="31"/>
        <v>0</v>
      </c>
      <c r="E471" s="114">
        <f t="shared" si="32"/>
        <v>0</v>
      </c>
      <c r="F471" s="123"/>
    </row>
    <row r="472" spans="1:6" s="101" customFormat="1" ht="15" customHeight="1">
      <c r="A472" s="117" t="s">
        <v>365</v>
      </c>
      <c r="B472" s="123"/>
      <c r="C472" s="123"/>
      <c r="D472" s="113">
        <f t="shared" si="31"/>
        <v>0</v>
      </c>
      <c r="E472" s="114">
        <f t="shared" si="32"/>
        <v>0</v>
      </c>
      <c r="F472" s="123"/>
    </row>
    <row r="473" spans="1:6" s="101" customFormat="1" ht="15" customHeight="1">
      <c r="A473" s="117" t="s">
        <v>366</v>
      </c>
      <c r="B473" s="123"/>
      <c r="C473" s="123"/>
      <c r="D473" s="113">
        <f t="shared" si="31"/>
        <v>0</v>
      </c>
      <c r="E473" s="114">
        <f t="shared" si="32"/>
        <v>0</v>
      </c>
      <c r="F473" s="123"/>
    </row>
    <row r="474" spans="1:6" s="101" customFormat="1" ht="15" customHeight="1">
      <c r="A474" s="117" t="s">
        <v>367</v>
      </c>
      <c r="B474" s="123"/>
      <c r="C474" s="123"/>
      <c r="D474" s="113">
        <f t="shared" si="31"/>
        <v>0</v>
      </c>
      <c r="E474" s="114">
        <f t="shared" si="32"/>
        <v>0</v>
      </c>
      <c r="F474" s="123"/>
    </row>
    <row r="475" spans="1:6" s="101" customFormat="1" ht="15" customHeight="1">
      <c r="A475" s="115" t="s">
        <v>368</v>
      </c>
      <c r="B475" s="122">
        <f>SUM(B476:B480)</f>
        <v>0</v>
      </c>
      <c r="C475" s="122">
        <f>SUM(C476:C480)</f>
        <v>0</v>
      </c>
      <c r="D475" s="113">
        <f t="shared" si="31"/>
        <v>0</v>
      </c>
      <c r="E475" s="114">
        <f t="shared" si="32"/>
        <v>0</v>
      </c>
      <c r="F475" s="122">
        <f>SUM(F476:F480)</f>
        <v>0</v>
      </c>
    </row>
    <row r="476" spans="1:6" s="101" customFormat="1" ht="15" customHeight="1">
      <c r="A476" s="117" t="s">
        <v>355</v>
      </c>
      <c r="B476" s="123"/>
      <c r="C476" s="123"/>
      <c r="D476" s="113">
        <f t="shared" si="31"/>
        <v>0</v>
      </c>
      <c r="E476" s="114">
        <f t="shared" si="32"/>
        <v>0</v>
      </c>
      <c r="F476" s="123"/>
    </row>
    <row r="477" spans="1:6" s="101" customFormat="1" ht="15" customHeight="1">
      <c r="A477" s="117" t="s">
        <v>369</v>
      </c>
      <c r="B477" s="123"/>
      <c r="C477" s="123"/>
      <c r="D477" s="113">
        <f t="shared" si="31"/>
        <v>0</v>
      </c>
      <c r="E477" s="114">
        <f t="shared" si="32"/>
        <v>0</v>
      </c>
      <c r="F477" s="123"/>
    </row>
    <row r="478" spans="1:6" s="101" customFormat="1" ht="15" customHeight="1">
      <c r="A478" s="117" t="s">
        <v>370</v>
      </c>
      <c r="B478" s="123"/>
      <c r="C478" s="123"/>
      <c r="D478" s="113">
        <f t="shared" si="31"/>
        <v>0</v>
      </c>
      <c r="E478" s="114">
        <f t="shared" si="32"/>
        <v>0</v>
      </c>
      <c r="F478" s="123"/>
    </row>
    <row r="479" spans="1:6" s="101" customFormat="1" ht="15" customHeight="1">
      <c r="A479" s="117" t="s">
        <v>371</v>
      </c>
      <c r="B479" s="123"/>
      <c r="C479" s="123"/>
      <c r="D479" s="113">
        <f t="shared" si="31"/>
        <v>0</v>
      </c>
      <c r="E479" s="114">
        <f t="shared" si="32"/>
        <v>0</v>
      </c>
      <c r="F479" s="123"/>
    </row>
    <row r="480" spans="1:6" s="101" customFormat="1" ht="15" customHeight="1">
      <c r="A480" s="117" t="s">
        <v>372</v>
      </c>
      <c r="B480" s="123"/>
      <c r="C480" s="123"/>
      <c r="D480" s="113">
        <f t="shared" si="31"/>
        <v>0</v>
      </c>
      <c r="E480" s="114">
        <f t="shared" si="32"/>
        <v>0</v>
      </c>
      <c r="F480" s="123"/>
    </row>
    <row r="481" spans="1:6" s="101" customFormat="1" ht="15" customHeight="1">
      <c r="A481" s="115" t="s">
        <v>373</v>
      </c>
      <c r="B481" s="122">
        <f>SUM(B482:B485)</f>
        <v>0</v>
      </c>
      <c r="C481" s="122">
        <f>SUM(C482:C485)</f>
        <v>0</v>
      </c>
      <c r="D481" s="113">
        <f t="shared" si="31"/>
        <v>0</v>
      </c>
      <c r="E481" s="114">
        <f t="shared" si="32"/>
        <v>0</v>
      </c>
      <c r="F481" s="122">
        <f>SUM(F482:F485)</f>
        <v>0</v>
      </c>
    </row>
    <row r="482" spans="1:6" s="101" customFormat="1" ht="15" customHeight="1">
      <c r="A482" s="117" t="s">
        <v>355</v>
      </c>
      <c r="B482" s="123"/>
      <c r="C482" s="123"/>
      <c r="D482" s="113">
        <f t="shared" si="31"/>
        <v>0</v>
      </c>
      <c r="E482" s="114">
        <f t="shared" si="32"/>
        <v>0</v>
      </c>
      <c r="F482" s="123"/>
    </row>
    <row r="483" spans="1:6" s="101" customFormat="1" ht="15" customHeight="1">
      <c r="A483" s="117" t="s">
        <v>374</v>
      </c>
      <c r="B483" s="123"/>
      <c r="C483" s="123"/>
      <c r="D483" s="113">
        <f t="shared" si="31"/>
        <v>0</v>
      </c>
      <c r="E483" s="114">
        <f t="shared" si="32"/>
        <v>0</v>
      </c>
      <c r="F483" s="123"/>
    </row>
    <row r="484" spans="1:6" s="101" customFormat="1" ht="15" customHeight="1">
      <c r="A484" s="117" t="s">
        <v>375</v>
      </c>
      <c r="B484" s="123"/>
      <c r="C484" s="123"/>
      <c r="D484" s="113">
        <f t="shared" si="31"/>
        <v>0</v>
      </c>
      <c r="E484" s="114">
        <f t="shared" si="32"/>
        <v>0</v>
      </c>
      <c r="F484" s="123"/>
    </row>
    <row r="485" spans="1:6" s="101" customFormat="1" ht="15" customHeight="1">
      <c r="A485" s="117" t="s">
        <v>376</v>
      </c>
      <c r="B485" s="123"/>
      <c r="C485" s="123"/>
      <c r="D485" s="113">
        <f t="shared" si="31"/>
        <v>0</v>
      </c>
      <c r="E485" s="114">
        <f t="shared" si="32"/>
        <v>0</v>
      </c>
      <c r="F485" s="123"/>
    </row>
    <row r="486" spans="1:6" s="101" customFormat="1" ht="15" customHeight="1">
      <c r="A486" s="115" t="s">
        <v>377</v>
      </c>
      <c r="B486" s="122">
        <f>SUM(B487:B490)</f>
        <v>0</v>
      </c>
      <c r="C486" s="122">
        <f>SUM(C487:C490)</f>
        <v>0</v>
      </c>
      <c r="D486" s="113">
        <f t="shared" si="31"/>
        <v>0</v>
      </c>
      <c r="E486" s="114">
        <f t="shared" si="32"/>
        <v>0</v>
      </c>
      <c r="F486" s="122">
        <f>SUM(F487:F490)</f>
        <v>0</v>
      </c>
    </row>
    <row r="487" spans="1:6" s="101" customFormat="1" ht="15" customHeight="1">
      <c r="A487" s="117" t="s">
        <v>378</v>
      </c>
      <c r="B487" s="123"/>
      <c r="C487" s="123"/>
      <c r="D487" s="113">
        <f t="shared" si="31"/>
        <v>0</v>
      </c>
      <c r="E487" s="114">
        <f t="shared" si="32"/>
        <v>0</v>
      </c>
      <c r="F487" s="123"/>
    </row>
    <row r="488" spans="1:6" s="101" customFormat="1" ht="15" customHeight="1">
      <c r="A488" s="117" t="s">
        <v>379</v>
      </c>
      <c r="B488" s="123"/>
      <c r="C488" s="123"/>
      <c r="D488" s="113">
        <f t="shared" si="31"/>
        <v>0</v>
      </c>
      <c r="E488" s="114">
        <f t="shared" si="32"/>
        <v>0</v>
      </c>
      <c r="F488" s="123"/>
    </row>
    <row r="489" spans="1:6" s="101" customFormat="1" ht="15" customHeight="1">
      <c r="A489" s="117" t="s">
        <v>380</v>
      </c>
      <c r="B489" s="123"/>
      <c r="C489" s="123"/>
      <c r="D489" s="113">
        <f t="shared" si="31"/>
        <v>0</v>
      </c>
      <c r="E489" s="114">
        <f t="shared" si="32"/>
        <v>0</v>
      </c>
      <c r="F489" s="123"/>
    </row>
    <row r="490" spans="1:6" s="101" customFormat="1" ht="15" customHeight="1">
      <c r="A490" s="117" t="s">
        <v>381</v>
      </c>
      <c r="B490" s="123"/>
      <c r="C490" s="123"/>
      <c r="D490" s="113">
        <f t="shared" si="31"/>
        <v>0</v>
      </c>
      <c r="E490" s="114">
        <f t="shared" si="32"/>
        <v>0</v>
      </c>
      <c r="F490" s="123"/>
    </row>
    <row r="491" spans="1:6" s="101" customFormat="1" ht="15" customHeight="1">
      <c r="A491" s="115" t="s">
        <v>382</v>
      </c>
      <c r="B491" s="122">
        <f>SUM(B492:B497)</f>
        <v>0</v>
      </c>
      <c r="C491" s="122">
        <f>SUM(C492:C497)</f>
        <v>17</v>
      </c>
      <c r="D491" s="113">
        <f t="shared" si="31"/>
        <v>17</v>
      </c>
      <c r="E491" s="114">
        <f t="shared" si="32"/>
        <v>0</v>
      </c>
      <c r="F491" s="122">
        <f>SUM(F492:F497)</f>
        <v>17</v>
      </c>
    </row>
    <row r="492" spans="1:6" s="101" customFormat="1" ht="15" customHeight="1">
      <c r="A492" s="117" t="s">
        <v>355</v>
      </c>
      <c r="B492" s="123"/>
      <c r="C492" s="123"/>
      <c r="D492" s="113">
        <f t="shared" si="31"/>
        <v>0</v>
      </c>
      <c r="E492" s="114">
        <f t="shared" si="32"/>
        <v>0</v>
      </c>
      <c r="F492" s="123"/>
    </row>
    <row r="493" spans="1:6" s="101" customFormat="1" ht="15" customHeight="1">
      <c r="A493" s="117" t="s">
        <v>383</v>
      </c>
      <c r="B493" s="123"/>
      <c r="C493" s="123">
        <v>17</v>
      </c>
      <c r="D493" s="113">
        <f t="shared" si="31"/>
        <v>17</v>
      </c>
      <c r="E493" s="114">
        <f t="shared" si="32"/>
        <v>0</v>
      </c>
      <c r="F493" s="123">
        <v>17</v>
      </c>
    </row>
    <row r="494" spans="1:6" s="101" customFormat="1" ht="15" customHeight="1">
      <c r="A494" s="117" t="s">
        <v>384</v>
      </c>
      <c r="B494" s="123"/>
      <c r="C494" s="123"/>
      <c r="D494" s="113">
        <f t="shared" si="31"/>
        <v>0</v>
      </c>
      <c r="E494" s="114">
        <f t="shared" si="32"/>
        <v>0</v>
      </c>
      <c r="F494" s="123"/>
    </row>
    <row r="495" spans="1:6" s="101" customFormat="1" ht="15" customHeight="1">
      <c r="A495" s="117" t="s">
        <v>385</v>
      </c>
      <c r="B495" s="123"/>
      <c r="C495" s="123"/>
      <c r="D495" s="113">
        <f t="shared" si="31"/>
        <v>0</v>
      </c>
      <c r="E495" s="114">
        <f t="shared" si="32"/>
        <v>0</v>
      </c>
      <c r="F495" s="123"/>
    </row>
    <row r="496" spans="1:6" s="101" customFormat="1" ht="15" customHeight="1">
      <c r="A496" s="117" t="s">
        <v>386</v>
      </c>
      <c r="B496" s="123"/>
      <c r="C496" s="123"/>
      <c r="D496" s="113">
        <f t="shared" si="31"/>
        <v>0</v>
      </c>
      <c r="E496" s="114">
        <f t="shared" si="32"/>
        <v>0</v>
      </c>
      <c r="F496" s="123"/>
    </row>
    <row r="497" spans="1:6" s="101" customFormat="1" ht="15" customHeight="1">
      <c r="A497" s="117" t="s">
        <v>387</v>
      </c>
      <c r="B497" s="123"/>
      <c r="C497" s="123"/>
      <c r="D497" s="113">
        <f t="shared" si="31"/>
        <v>0</v>
      </c>
      <c r="E497" s="114">
        <f t="shared" si="32"/>
        <v>0</v>
      </c>
      <c r="F497" s="123"/>
    </row>
    <row r="498" spans="1:6" s="101" customFormat="1" ht="15" customHeight="1">
      <c r="A498" s="115" t="s">
        <v>388</v>
      </c>
      <c r="B498" s="122">
        <f>SUM(B499:B501)</f>
        <v>0</v>
      </c>
      <c r="C498" s="122">
        <f>SUM(C499:C501)</f>
        <v>0</v>
      </c>
      <c r="D498" s="113">
        <f t="shared" si="31"/>
        <v>0</v>
      </c>
      <c r="E498" s="114">
        <f t="shared" si="32"/>
        <v>0</v>
      </c>
      <c r="F498" s="122">
        <f>SUM(F499:F501)</f>
        <v>0</v>
      </c>
    </row>
    <row r="499" spans="1:6" s="101" customFormat="1" ht="15" customHeight="1">
      <c r="A499" s="117" t="s">
        <v>389</v>
      </c>
      <c r="B499" s="123"/>
      <c r="C499" s="123"/>
      <c r="D499" s="113">
        <f t="shared" si="31"/>
        <v>0</v>
      </c>
      <c r="E499" s="114">
        <f t="shared" si="32"/>
        <v>0</v>
      </c>
      <c r="F499" s="123"/>
    </row>
    <row r="500" spans="1:6" s="101" customFormat="1" ht="15" customHeight="1">
      <c r="A500" s="117" t="s">
        <v>390</v>
      </c>
      <c r="B500" s="123"/>
      <c r="C500" s="123"/>
      <c r="D500" s="113">
        <f t="shared" si="31"/>
        <v>0</v>
      </c>
      <c r="E500" s="114">
        <f t="shared" si="32"/>
        <v>0</v>
      </c>
      <c r="F500" s="123"/>
    </row>
    <row r="501" spans="1:6" s="101" customFormat="1" ht="15" customHeight="1">
      <c r="A501" s="117" t="s">
        <v>391</v>
      </c>
      <c r="B501" s="123"/>
      <c r="C501" s="123"/>
      <c r="D501" s="113">
        <f t="shared" si="31"/>
        <v>0</v>
      </c>
      <c r="E501" s="114">
        <f t="shared" si="32"/>
        <v>0</v>
      </c>
      <c r="F501" s="123"/>
    </row>
    <row r="502" spans="1:6" s="101" customFormat="1" ht="15" customHeight="1">
      <c r="A502" s="115" t="s">
        <v>392</v>
      </c>
      <c r="B502" s="122">
        <f>SUM(B503:B504)</f>
        <v>0</v>
      </c>
      <c r="C502" s="122">
        <f>SUM(C503:C504)</f>
        <v>0</v>
      </c>
      <c r="D502" s="113">
        <f t="shared" si="31"/>
        <v>0</v>
      </c>
      <c r="E502" s="114">
        <f t="shared" si="32"/>
        <v>0</v>
      </c>
      <c r="F502" s="122">
        <f>SUM(F503:F504)</f>
        <v>0</v>
      </c>
    </row>
    <row r="503" spans="1:6" s="101" customFormat="1" ht="15" customHeight="1">
      <c r="A503" s="117" t="s">
        <v>393</v>
      </c>
      <c r="B503" s="123"/>
      <c r="C503" s="123"/>
      <c r="D503" s="113">
        <f t="shared" si="31"/>
        <v>0</v>
      </c>
      <c r="E503" s="114">
        <f t="shared" si="32"/>
        <v>0</v>
      </c>
      <c r="F503" s="123"/>
    </row>
    <row r="504" spans="1:6" s="101" customFormat="1" ht="15" customHeight="1">
      <c r="A504" s="117" t="s">
        <v>394</v>
      </c>
      <c r="B504" s="123"/>
      <c r="C504" s="123"/>
      <c r="D504" s="113">
        <f t="shared" si="31"/>
        <v>0</v>
      </c>
      <c r="E504" s="114">
        <f t="shared" si="32"/>
        <v>0</v>
      </c>
      <c r="F504" s="123"/>
    </row>
    <row r="505" spans="1:6" s="101" customFormat="1" ht="15" customHeight="1">
      <c r="A505" s="115" t="s">
        <v>395</v>
      </c>
      <c r="B505" s="122">
        <f>SUM(B506:B509)</f>
        <v>0</v>
      </c>
      <c r="C505" s="122">
        <f>SUM(C506:C509)</f>
        <v>0</v>
      </c>
      <c r="D505" s="113">
        <f t="shared" si="31"/>
        <v>0</v>
      </c>
      <c r="E505" s="114">
        <f t="shared" si="32"/>
        <v>0</v>
      </c>
      <c r="F505" s="122">
        <f>SUM(F506:F509)</f>
        <v>0</v>
      </c>
    </row>
    <row r="506" spans="1:6" s="101" customFormat="1" ht="15" customHeight="1">
      <c r="A506" s="117" t="s">
        <v>396</v>
      </c>
      <c r="B506" s="123"/>
      <c r="C506" s="123"/>
      <c r="D506" s="113">
        <f t="shared" si="31"/>
        <v>0</v>
      </c>
      <c r="E506" s="114">
        <f t="shared" si="32"/>
        <v>0</v>
      </c>
      <c r="F506" s="123"/>
    </row>
    <row r="507" spans="1:6" s="101" customFormat="1" ht="15" customHeight="1">
      <c r="A507" s="117" t="s">
        <v>397</v>
      </c>
      <c r="B507" s="123"/>
      <c r="C507" s="123"/>
      <c r="D507" s="113">
        <f t="shared" si="31"/>
        <v>0</v>
      </c>
      <c r="E507" s="114">
        <f t="shared" si="32"/>
        <v>0</v>
      </c>
      <c r="F507" s="123"/>
    </row>
    <row r="508" spans="1:6" s="101" customFormat="1" ht="15" customHeight="1">
      <c r="A508" s="117" t="s">
        <v>398</v>
      </c>
      <c r="B508" s="123"/>
      <c r="C508" s="123"/>
      <c r="D508" s="113">
        <f t="shared" si="31"/>
        <v>0</v>
      </c>
      <c r="E508" s="114">
        <f t="shared" si="32"/>
        <v>0</v>
      </c>
      <c r="F508" s="123"/>
    </row>
    <row r="509" spans="1:6" s="101" customFormat="1" ht="15" customHeight="1">
      <c r="A509" s="117" t="s">
        <v>399</v>
      </c>
      <c r="B509" s="123"/>
      <c r="C509" s="123"/>
      <c r="D509" s="113">
        <f t="shared" si="31"/>
        <v>0</v>
      </c>
      <c r="E509" s="114">
        <f t="shared" si="32"/>
        <v>0</v>
      </c>
      <c r="F509" s="123"/>
    </row>
    <row r="510" spans="1:6" s="101" customFormat="1" ht="15" customHeight="1">
      <c r="A510" s="115" t="s">
        <v>400</v>
      </c>
      <c r="B510" s="122">
        <f>B511+B527+B535+B546+B555+B562</f>
        <v>334</v>
      </c>
      <c r="C510" s="122">
        <f>C511+C527+C535+C546+C555+C562</f>
        <v>440</v>
      </c>
      <c r="D510" s="113">
        <f t="shared" si="31"/>
        <v>106</v>
      </c>
      <c r="E510" s="114">
        <f t="shared" si="32"/>
        <v>31.736526946107784</v>
      </c>
      <c r="F510" s="122">
        <f>F511+F527+F535+F546+F555+F562</f>
        <v>440</v>
      </c>
    </row>
    <row r="511" spans="1:6" s="101" customFormat="1" ht="15" customHeight="1">
      <c r="A511" s="115" t="s">
        <v>401</v>
      </c>
      <c r="B511" s="122">
        <f>SUM(B512:B526)</f>
        <v>172</v>
      </c>
      <c r="C511" s="122">
        <f>SUM(C512:C526)</f>
        <v>185</v>
      </c>
      <c r="D511" s="113">
        <f t="shared" si="31"/>
        <v>13</v>
      </c>
      <c r="E511" s="114">
        <f t="shared" si="32"/>
        <v>7.5581395348837201</v>
      </c>
      <c r="F511" s="122">
        <f>SUM(F512:F526)</f>
        <v>185</v>
      </c>
    </row>
    <row r="512" spans="1:6" s="101" customFormat="1" ht="15" customHeight="1">
      <c r="A512" s="117" t="s">
        <v>59</v>
      </c>
      <c r="B512" s="123">
        <v>114</v>
      </c>
      <c r="C512" s="123">
        <v>48</v>
      </c>
      <c r="D512" s="113">
        <f t="shared" si="31"/>
        <v>-66</v>
      </c>
      <c r="E512" s="114">
        <f t="shared" si="32"/>
        <v>-57.894736842105267</v>
      </c>
      <c r="F512" s="123">
        <v>48</v>
      </c>
    </row>
    <row r="513" spans="1:6" s="101" customFormat="1" ht="15" customHeight="1">
      <c r="A513" s="117" t="s">
        <v>60</v>
      </c>
      <c r="B513" s="123"/>
      <c r="C513" s="123"/>
      <c r="D513" s="113">
        <f t="shared" si="31"/>
        <v>0</v>
      </c>
      <c r="E513" s="114">
        <f t="shared" si="32"/>
        <v>0</v>
      </c>
      <c r="F513" s="123"/>
    </row>
    <row r="514" spans="1:6" s="101" customFormat="1" ht="15" customHeight="1">
      <c r="A514" s="117" t="s">
        <v>61</v>
      </c>
      <c r="B514" s="123"/>
      <c r="C514" s="123"/>
      <c r="D514" s="113">
        <f t="shared" si="31"/>
        <v>0</v>
      </c>
      <c r="E514" s="114">
        <f t="shared" si="32"/>
        <v>0</v>
      </c>
      <c r="F514" s="123"/>
    </row>
    <row r="515" spans="1:6" s="101" customFormat="1" ht="15" customHeight="1">
      <c r="A515" s="117" t="s">
        <v>402</v>
      </c>
      <c r="B515" s="123"/>
      <c r="C515" s="123">
        <v>25</v>
      </c>
      <c r="D515" s="113">
        <f t="shared" si="31"/>
        <v>25</v>
      </c>
      <c r="E515" s="114">
        <f t="shared" si="32"/>
        <v>0</v>
      </c>
      <c r="F515" s="123">
        <v>25</v>
      </c>
    </row>
    <row r="516" spans="1:6" s="101" customFormat="1" ht="15" customHeight="1">
      <c r="A516" s="117" t="s">
        <v>403</v>
      </c>
      <c r="B516" s="123"/>
      <c r="C516" s="123">
        <v>59</v>
      </c>
      <c r="D516" s="113">
        <f t="shared" si="31"/>
        <v>59</v>
      </c>
      <c r="E516" s="114">
        <f t="shared" si="32"/>
        <v>0</v>
      </c>
      <c r="F516" s="123">
        <v>59</v>
      </c>
    </row>
    <row r="517" spans="1:6" s="101" customFormat="1" ht="15" customHeight="1">
      <c r="A517" s="117" t="s">
        <v>404</v>
      </c>
      <c r="B517" s="123"/>
      <c r="C517" s="123"/>
      <c r="D517" s="113">
        <f t="shared" si="31"/>
        <v>0</v>
      </c>
      <c r="E517" s="114">
        <f t="shared" si="32"/>
        <v>0</v>
      </c>
      <c r="F517" s="123"/>
    </row>
    <row r="518" spans="1:6" s="101" customFormat="1" ht="15" customHeight="1">
      <c r="A518" s="117" t="s">
        <v>405</v>
      </c>
      <c r="B518" s="123"/>
      <c r="C518" s="123"/>
      <c r="D518" s="113">
        <f t="shared" si="31"/>
        <v>0</v>
      </c>
      <c r="E518" s="114">
        <f t="shared" si="32"/>
        <v>0</v>
      </c>
      <c r="F518" s="123"/>
    </row>
    <row r="519" spans="1:6" s="101" customFormat="1" ht="15" customHeight="1">
      <c r="A519" s="117" t="s">
        <v>406</v>
      </c>
      <c r="B519" s="123">
        <v>26</v>
      </c>
      <c r="C519" s="123"/>
      <c r="D519" s="113">
        <f t="shared" si="31"/>
        <v>-26</v>
      </c>
      <c r="E519" s="114">
        <f t="shared" si="32"/>
        <v>-100</v>
      </c>
      <c r="F519" s="123"/>
    </row>
    <row r="520" spans="1:6" s="101" customFormat="1" ht="15" customHeight="1">
      <c r="A520" s="117" t="s">
        <v>407</v>
      </c>
      <c r="B520" s="123"/>
      <c r="C520" s="123">
        <v>28</v>
      </c>
      <c r="D520" s="113">
        <f t="shared" si="31"/>
        <v>28</v>
      </c>
      <c r="E520" s="114">
        <f t="shared" si="32"/>
        <v>0</v>
      </c>
      <c r="F520" s="123">
        <v>28</v>
      </c>
    </row>
    <row r="521" spans="1:6" s="101" customFormat="1" ht="15" customHeight="1">
      <c r="A521" s="117" t="s">
        <v>408</v>
      </c>
      <c r="B521" s="123"/>
      <c r="C521" s="123"/>
      <c r="D521" s="113">
        <f t="shared" si="31"/>
        <v>0</v>
      </c>
      <c r="E521" s="114">
        <f t="shared" si="32"/>
        <v>0</v>
      </c>
      <c r="F521" s="123"/>
    </row>
    <row r="522" spans="1:6" s="101" customFormat="1" ht="15" customHeight="1">
      <c r="A522" s="117" t="s">
        <v>409</v>
      </c>
      <c r="B522" s="123"/>
      <c r="C522" s="123"/>
      <c r="D522" s="113">
        <f t="shared" si="31"/>
        <v>0</v>
      </c>
      <c r="E522" s="114">
        <f t="shared" si="32"/>
        <v>0</v>
      </c>
      <c r="F522" s="123"/>
    </row>
    <row r="523" spans="1:6" s="101" customFormat="1" ht="15" customHeight="1">
      <c r="A523" s="117" t="s">
        <v>410</v>
      </c>
      <c r="B523" s="123"/>
      <c r="C523" s="123"/>
      <c r="D523" s="113">
        <f t="shared" si="31"/>
        <v>0</v>
      </c>
      <c r="E523" s="114">
        <f t="shared" si="32"/>
        <v>0</v>
      </c>
      <c r="F523" s="123"/>
    </row>
    <row r="524" spans="1:6" s="101" customFormat="1" ht="15" customHeight="1">
      <c r="A524" s="117" t="s">
        <v>411</v>
      </c>
      <c r="B524" s="123">
        <v>32</v>
      </c>
      <c r="C524" s="123">
        <v>10</v>
      </c>
      <c r="D524" s="113"/>
      <c r="E524" s="114"/>
      <c r="F524" s="123">
        <v>10</v>
      </c>
    </row>
    <row r="525" spans="1:6" s="101" customFormat="1" ht="15" customHeight="1">
      <c r="A525" s="117" t="s">
        <v>412</v>
      </c>
      <c r="B525" s="123"/>
      <c r="C525" s="123"/>
      <c r="D525" s="113"/>
      <c r="E525" s="114"/>
      <c r="F525" s="123"/>
    </row>
    <row r="526" spans="1:6" s="101" customFormat="1" ht="15" customHeight="1">
      <c r="A526" s="117" t="s">
        <v>413</v>
      </c>
      <c r="B526" s="123"/>
      <c r="C526" s="123">
        <v>15</v>
      </c>
      <c r="D526" s="113">
        <f t="shared" ref="D526:D549" si="33">C526-B526</f>
        <v>15</v>
      </c>
      <c r="E526" s="114">
        <f t="shared" ref="E526:E549" si="34">IF(B526=0,,D526/B526*100)</f>
        <v>0</v>
      </c>
      <c r="F526" s="123">
        <v>15</v>
      </c>
    </row>
    <row r="527" spans="1:6" s="101" customFormat="1" ht="15" customHeight="1">
      <c r="A527" s="115" t="s">
        <v>414</v>
      </c>
      <c r="B527" s="122">
        <f>SUM(B528:B534)</f>
        <v>0</v>
      </c>
      <c r="C527" s="122">
        <f>SUM(C528:C534)</f>
        <v>0</v>
      </c>
      <c r="D527" s="113">
        <f t="shared" si="33"/>
        <v>0</v>
      </c>
      <c r="E527" s="114">
        <f t="shared" si="34"/>
        <v>0</v>
      </c>
      <c r="F527" s="122">
        <f>SUM(F528:F534)</f>
        <v>0</v>
      </c>
    </row>
    <row r="528" spans="1:6" s="101" customFormat="1" ht="15" customHeight="1">
      <c r="A528" s="117" t="s">
        <v>59</v>
      </c>
      <c r="B528" s="123"/>
      <c r="C528" s="123"/>
      <c r="D528" s="113">
        <f t="shared" si="33"/>
        <v>0</v>
      </c>
      <c r="E528" s="114">
        <f t="shared" si="34"/>
        <v>0</v>
      </c>
      <c r="F528" s="123"/>
    </row>
    <row r="529" spans="1:6" s="101" customFormat="1" ht="15" customHeight="1">
      <c r="A529" s="117" t="s">
        <v>60</v>
      </c>
      <c r="B529" s="123"/>
      <c r="C529" s="123"/>
      <c r="D529" s="113">
        <f t="shared" si="33"/>
        <v>0</v>
      </c>
      <c r="E529" s="114">
        <f t="shared" si="34"/>
        <v>0</v>
      </c>
      <c r="F529" s="123"/>
    </row>
    <row r="530" spans="1:6" s="101" customFormat="1" ht="15" customHeight="1">
      <c r="A530" s="117" t="s">
        <v>61</v>
      </c>
      <c r="B530" s="123"/>
      <c r="C530" s="123"/>
      <c r="D530" s="113">
        <f t="shared" si="33"/>
        <v>0</v>
      </c>
      <c r="E530" s="114">
        <f t="shared" si="34"/>
        <v>0</v>
      </c>
      <c r="F530" s="123"/>
    </row>
    <row r="531" spans="1:6" s="101" customFormat="1" ht="15" customHeight="1">
      <c r="A531" s="117" t="s">
        <v>415</v>
      </c>
      <c r="B531" s="123"/>
      <c r="C531" s="123"/>
      <c r="D531" s="113">
        <f t="shared" si="33"/>
        <v>0</v>
      </c>
      <c r="E531" s="114">
        <f t="shared" si="34"/>
        <v>0</v>
      </c>
      <c r="F531" s="123"/>
    </row>
    <row r="532" spans="1:6" s="101" customFormat="1" ht="15" customHeight="1">
      <c r="A532" s="117" t="s">
        <v>416</v>
      </c>
      <c r="B532" s="123"/>
      <c r="C532" s="123"/>
      <c r="D532" s="113">
        <f t="shared" si="33"/>
        <v>0</v>
      </c>
      <c r="E532" s="114">
        <f t="shared" si="34"/>
        <v>0</v>
      </c>
      <c r="F532" s="123"/>
    </row>
    <row r="533" spans="1:6" s="101" customFormat="1" ht="15" customHeight="1">
      <c r="A533" s="117" t="s">
        <v>417</v>
      </c>
      <c r="B533" s="123"/>
      <c r="C533" s="123"/>
      <c r="D533" s="113">
        <f t="shared" si="33"/>
        <v>0</v>
      </c>
      <c r="E533" s="114">
        <f t="shared" si="34"/>
        <v>0</v>
      </c>
      <c r="F533" s="123"/>
    </row>
    <row r="534" spans="1:6" s="101" customFormat="1" ht="15" customHeight="1">
      <c r="A534" s="117" t="s">
        <v>418</v>
      </c>
      <c r="B534" s="123"/>
      <c r="C534" s="123"/>
      <c r="D534" s="113">
        <f t="shared" si="33"/>
        <v>0</v>
      </c>
      <c r="E534" s="114">
        <f t="shared" si="34"/>
        <v>0</v>
      </c>
      <c r="F534" s="123"/>
    </row>
    <row r="535" spans="1:6" s="101" customFormat="1" ht="15" customHeight="1">
      <c r="A535" s="115" t="s">
        <v>419</v>
      </c>
      <c r="B535" s="122">
        <f>SUM(B536:B545)</f>
        <v>0</v>
      </c>
      <c r="C535" s="122">
        <f>SUM(C536:C545)</f>
        <v>10</v>
      </c>
      <c r="D535" s="113">
        <f t="shared" si="33"/>
        <v>10</v>
      </c>
      <c r="E535" s="114">
        <f t="shared" si="34"/>
        <v>0</v>
      </c>
      <c r="F535" s="122">
        <f>SUM(F536:F545)</f>
        <v>10</v>
      </c>
    </row>
    <row r="536" spans="1:6" s="101" customFormat="1" ht="15" customHeight="1">
      <c r="A536" s="117" t="s">
        <v>59</v>
      </c>
      <c r="B536" s="123"/>
      <c r="C536" s="123"/>
      <c r="D536" s="113">
        <f t="shared" si="33"/>
        <v>0</v>
      </c>
      <c r="E536" s="114">
        <f t="shared" si="34"/>
        <v>0</v>
      </c>
      <c r="F536" s="123"/>
    </row>
    <row r="537" spans="1:6" s="101" customFormat="1" ht="15" customHeight="1">
      <c r="A537" s="117" t="s">
        <v>60</v>
      </c>
      <c r="B537" s="123"/>
      <c r="C537" s="123"/>
      <c r="D537" s="113">
        <f t="shared" si="33"/>
        <v>0</v>
      </c>
      <c r="E537" s="114">
        <f t="shared" si="34"/>
        <v>0</v>
      </c>
      <c r="F537" s="123"/>
    </row>
    <row r="538" spans="1:6" s="101" customFormat="1" ht="15" customHeight="1">
      <c r="A538" s="117" t="s">
        <v>61</v>
      </c>
      <c r="B538" s="123"/>
      <c r="C538" s="123"/>
      <c r="D538" s="113">
        <f t="shared" si="33"/>
        <v>0</v>
      </c>
      <c r="E538" s="114">
        <f t="shared" si="34"/>
        <v>0</v>
      </c>
      <c r="F538" s="123"/>
    </row>
    <row r="539" spans="1:6" s="101" customFormat="1" ht="15" customHeight="1">
      <c r="A539" s="117" t="s">
        <v>420</v>
      </c>
      <c r="B539" s="123"/>
      <c r="C539" s="123"/>
      <c r="D539" s="113">
        <f t="shared" si="33"/>
        <v>0</v>
      </c>
      <c r="E539" s="114">
        <f t="shared" si="34"/>
        <v>0</v>
      </c>
      <c r="F539" s="123"/>
    </row>
    <row r="540" spans="1:6" s="101" customFormat="1" ht="15" customHeight="1">
      <c r="A540" s="117" t="s">
        <v>421</v>
      </c>
      <c r="B540" s="123"/>
      <c r="C540" s="123">
        <v>10</v>
      </c>
      <c r="D540" s="113">
        <f t="shared" si="33"/>
        <v>10</v>
      </c>
      <c r="E540" s="114">
        <f t="shared" si="34"/>
        <v>0</v>
      </c>
      <c r="F540" s="123">
        <v>10</v>
      </c>
    </row>
    <row r="541" spans="1:6" s="101" customFormat="1" ht="15" customHeight="1">
      <c r="A541" s="117" t="s">
        <v>422</v>
      </c>
      <c r="B541" s="123"/>
      <c r="C541" s="123"/>
      <c r="D541" s="113">
        <f t="shared" si="33"/>
        <v>0</v>
      </c>
      <c r="E541" s="114">
        <f t="shared" si="34"/>
        <v>0</v>
      </c>
      <c r="F541" s="123"/>
    </row>
    <row r="542" spans="1:6" s="101" customFormat="1" ht="15" customHeight="1">
      <c r="A542" s="117" t="s">
        <v>423</v>
      </c>
      <c r="B542" s="123"/>
      <c r="C542" s="123"/>
      <c r="D542" s="113">
        <f t="shared" si="33"/>
        <v>0</v>
      </c>
      <c r="E542" s="114">
        <f t="shared" si="34"/>
        <v>0</v>
      </c>
      <c r="F542" s="123"/>
    </row>
    <row r="543" spans="1:6" s="101" customFormat="1" ht="15" customHeight="1">
      <c r="A543" s="117" t="s">
        <v>424</v>
      </c>
      <c r="B543" s="123"/>
      <c r="C543" s="123"/>
      <c r="D543" s="113">
        <f t="shared" si="33"/>
        <v>0</v>
      </c>
      <c r="E543" s="114">
        <f t="shared" si="34"/>
        <v>0</v>
      </c>
      <c r="F543" s="123"/>
    </row>
    <row r="544" spans="1:6" s="101" customFormat="1" ht="15" customHeight="1">
      <c r="A544" s="117" t="s">
        <v>425</v>
      </c>
      <c r="B544" s="123"/>
      <c r="C544" s="123"/>
      <c r="D544" s="113">
        <f t="shared" si="33"/>
        <v>0</v>
      </c>
      <c r="E544" s="114">
        <f t="shared" si="34"/>
        <v>0</v>
      </c>
      <c r="F544" s="123"/>
    </row>
    <row r="545" spans="1:6" s="101" customFormat="1" ht="15" customHeight="1">
      <c r="A545" s="117" t="s">
        <v>426</v>
      </c>
      <c r="B545" s="123"/>
      <c r="C545" s="123"/>
      <c r="D545" s="113">
        <f t="shared" si="33"/>
        <v>0</v>
      </c>
      <c r="E545" s="114">
        <f t="shared" si="34"/>
        <v>0</v>
      </c>
      <c r="F545" s="123"/>
    </row>
    <row r="546" spans="1:6" s="101" customFormat="1" ht="15" customHeight="1">
      <c r="A546" s="115" t="s">
        <v>427</v>
      </c>
      <c r="B546" s="122">
        <f>SUM(B547:B554)</f>
        <v>162</v>
      </c>
      <c r="C546" s="122">
        <f>SUM(C547:C554)</f>
        <v>0</v>
      </c>
      <c r="D546" s="113">
        <f t="shared" si="33"/>
        <v>-162</v>
      </c>
      <c r="E546" s="114">
        <f t="shared" si="34"/>
        <v>-100</v>
      </c>
      <c r="F546" s="122">
        <f>SUM(F547:F554)</f>
        <v>0</v>
      </c>
    </row>
    <row r="547" spans="1:6" s="101" customFormat="1" ht="15" customHeight="1">
      <c r="A547" s="117" t="s">
        <v>59</v>
      </c>
      <c r="B547" s="123">
        <v>162</v>
      </c>
      <c r="C547" s="123"/>
      <c r="D547" s="113">
        <f t="shared" si="33"/>
        <v>-162</v>
      </c>
      <c r="E547" s="114">
        <f t="shared" si="34"/>
        <v>-100</v>
      </c>
      <c r="F547" s="123"/>
    </row>
    <row r="548" spans="1:6" s="101" customFormat="1" ht="15" customHeight="1">
      <c r="A548" s="117" t="s">
        <v>60</v>
      </c>
      <c r="B548" s="123"/>
      <c r="C548" s="123"/>
      <c r="D548" s="113">
        <f t="shared" si="33"/>
        <v>0</v>
      </c>
      <c r="E548" s="114">
        <f t="shared" si="34"/>
        <v>0</v>
      </c>
      <c r="F548" s="123"/>
    </row>
    <row r="549" spans="1:6" s="101" customFormat="1" ht="15" customHeight="1">
      <c r="A549" s="117" t="s">
        <v>61</v>
      </c>
      <c r="B549" s="123"/>
      <c r="C549" s="123"/>
      <c r="D549" s="113">
        <f t="shared" si="33"/>
        <v>0</v>
      </c>
      <c r="E549" s="114">
        <f t="shared" si="34"/>
        <v>0</v>
      </c>
      <c r="F549" s="123"/>
    </row>
    <row r="550" spans="1:6" s="101" customFormat="1" ht="15" customHeight="1">
      <c r="A550" s="117" t="s">
        <v>428</v>
      </c>
      <c r="B550" s="123"/>
      <c r="C550" s="123"/>
      <c r="D550" s="113">
        <f>C559-B559</f>
        <v>0</v>
      </c>
      <c r="E550" s="114">
        <f>IF(B559=0,,D550/B559*100)</f>
        <v>0</v>
      </c>
      <c r="F550" s="123"/>
    </row>
    <row r="551" spans="1:6" s="101" customFormat="1" ht="15" customHeight="1">
      <c r="A551" s="117" t="s">
        <v>429</v>
      </c>
      <c r="B551" s="123"/>
      <c r="C551" s="123"/>
      <c r="D551" s="113">
        <f>C560-B560</f>
        <v>0</v>
      </c>
      <c r="E551" s="114">
        <f>IF(B560=0,,D551/B560*100)</f>
        <v>0</v>
      </c>
      <c r="F551" s="123"/>
    </row>
    <row r="552" spans="1:6" s="101" customFormat="1" ht="15" customHeight="1">
      <c r="A552" s="117" t="s">
        <v>430</v>
      </c>
      <c r="B552" s="123"/>
      <c r="C552" s="123"/>
      <c r="D552" s="113">
        <f t="shared" ref="D552:D615" si="35">C552-B552</f>
        <v>0</v>
      </c>
      <c r="E552" s="114">
        <f t="shared" ref="E552:E615" si="36">IF(B552=0,,D552/B552*100)</f>
        <v>0</v>
      </c>
      <c r="F552" s="123"/>
    </row>
    <row r="553" spans="1:6" s="101" customFormat="1" ht="15" customHeight="1">
      <c r="A553" s="117" t="s">
        <v>431</v>
      </c>
      <c r="B553" s="123"/>
      <c r="C553" s="123"/>
      <c r="D553" s="113">
        <f t="shared" si="35"/>
        <v>0</v>
      </c>
      <c r="E553" s="114">
        <f t="shared" si="36"/>
        <v>0</v>
      </c>
      <c r="F553" s="123"/>
    </row>
    <row r="554" spans="1:6" s="101" customFormat="1" ht="15" customHeight="1">
      <c r="A554" s="117" t="s">
        <v>432</v>
      </c>
      <c r="B554" s="123"/>
      <c r="C554" s="123"/>
      <c r="D554" s="113">
        <f t="shared" si="35"/>
        <v>0</v>
      </c>
      <c r="E554" s="114">
        <f t="shared" si="36"/>
        <v>0</v>
      </c>
      <c r="F554" s="123"/>
    </row>
    <row r="555" spans="1:6" s="101" customFormat="1" ht="15" customHeight="1">
      <c r="A555" s="115" t="s">
        <v>433</v>
      </c>
      <c r="B555" s="121">
        <f>SUM(B556:B561)</f>
        <v>0</v>
      </c>
      <c r="C555" s="121">
        <f>SUM(C556:C561)</f>
        <v>245</v>
      </c>
      <c r="D555" s="113">
        <f t="shared" si="35"/>
        <v>245</v>
      </c>
      <c r="E555" s="114">
        <f t="shared" si="36"/>
        <v>0</v>
      </c>
      <c r="F555" s="121">
        <f>SUM(F556:F561)</f>
        <v>245</v>
      </c>
    </row>
    <row r="556" spans="1:6" s="101" customFormat="1" ht="15" customHeight="1">
      <c r="A556" s="117" t="s">
        <v>59</v>
      </c>
      <c r="B556" s="123"/>
      <c r="C556" s="123">
        <v>105</v>
      </c>
      <c r="D556" s="113">
        <f t="shared" si="35"/>
        <v>105</v>
      </c>
      <c r="E556" s="114">
        <f t="shared" si="36"/>
        <v>0</v>
      </c>
      <c r="F556" s="123">
        <v>105</v>
      </c>
    </row>
    <row r="557" spans="1:6" s="101" customFormat="1" ht="15" customHeight="1">
      <c r="A557" s="117" t="s">
        <v>60</v>
      </c>
      <c r="B557" s="123"/>
      <c r="C557" s="123"/>
      <c r="D557" s="113">
        <f t="shared" si="35"/>
        <v>0</v>
      </c>
      <c r="E557" s="114">
        <f t="shared" si="36"/>
        <v>0</v>
      </c>
      <c r="F557" s="123"/>
    </row>
    <row r="558" spans="1:6" s="101" customFormat="1" ht="15" customHeight="1">
      <c r="A558" s="117" t="s">
        <v>61</v>
      </c>
      <c r="B558" s="123"/>
      <c r="C558" s="123"/>
      <c r="D558" s="113">
        <f t="shared" si="35"/>
        <v>0</v>
      </c>
      <c r="E558" s="114">
        <f t="shared" si="36"/>
        <v>0</v>
      </c>
      <c r="F558" s="123"/>
    </row>
    <row r="559" spans="1:6" s="101" customFormat="1" ht="15" customHeight="1">
      <c r="A559" s="117" t="s">
        <v>434</v>
      </c>
      <c r="B559" s="123"/>
      <c r="C559" s="123"/>
      <c r="D559" s="113">
        <f t="shared" si="35"/>
        <v>0</v>
      </c>
      <c r="E559" s="114">
        <f t="shared" si="36"/>
        <v>0</v>
      </c>
      <c r="F559" s="123"/>
    </row>
    <row r="560" spans="1:6" s="101" customFormat="1" ht="15" customHeight="1">
      <c r="A560" s="117" t="s">
        <v>435</v>
      </c>
      <c r="B560" s="123"/>
      <c r="C560" s="123"/>
      <c r="D560" s="113">
        <f t="shared" si="35"/>
        <v>0</v>
      </c>
      <c r="E560" s="114">
        <f t="shared" si="36"/>
        <v>0</v>
      </c>
      <c r="F560" s="123"/>
    </row>
    <row r="561" spans="1:6" s="101" customFormat="1" ht="15" customHeight="1">
      <c r="A561" s="117" t="s">
        <v>436</v>
      </c>
      <c r="B561" s="123"/>
      <c r="C561" s="123">
        <v>140</v>
      </c>
      <c r="D561" s="113">
        <f t="shared" si="35"/>
        <v>140</v>
      </c>
      <c r="E561" s="114">
        <f t="shared" si="36"/>
        <v>0</v>
      </c>
      <c r="F561" s="123">
        <v>140</v>
      </c>
    </row>
    <row r="562" spans="1:6" s="101" customFormat="1" ht="15" customHeight="1">
      <c r="A562" s="115" t="s">
        <v>437</v>
      </c>
      <c r="B562" s="122">
        <f>SUM(B563:B565)</f>
        <v>0</v>
      </c>
      <c r="C562" s="122">
        <f>SUM(C563:C565)</f>
        <v>0</v>
      </c>
      <c r="D562" s="113">
        <f t="shared" si="35"/>
        <v>0</v>
      </c>
      <c r="E562" s="114">
        <f t="shared" si="36"/>
        <v>0</v>
      </c>
      <c r="F562" s="122">
        <f>SUM(F563:F565)</f>
        <v>0</v>
      </c>
    </row>
    <row r="563" spans="1:6" s="101" customFormat="1" ht="15" customHeight="1">
      <c r="A563" s="117" t="s">
        <v>438</v>
      </c>
      <c r="B563" s="123"/>
      <c r="C563" s="123"/>
      <c r="D563" s="113">
        <f t="shared" si="35"/>
        <v>0</v>
      </c>
      <c r="E563" s="114">
        <f t="shared" si="36"/>
        <v>0</v>
      </c>
      <c r="F563" s="123"/>
    </row>
    <row r="564" spans="1:6" s="101" customFormat="1" ht="15" customHeight="1">
      <c r="A564" s="117" t="s">
        <v>439</v>
      </c>
      <c r="B564" s="123"/>
      <c r="C564" s="123"/>
      <c r="D564" s="113">
        <f t="shared" si="35"/>
        <v>0</v>
      </c>
      <c r="E564" s="114">
        <f t="shared" si="36"/>
        <v>0</v>
      </c>
      <c r="F564" s="123"/>
    </row>
    <row r="565" spans="1:6" s="101" customFormat="1" ht="15" customHeight="1">
      <c r="A565" s="117" t="s">
        <v>440</v>
      </c>
      <c r="B565" s="123"/>
      <c r="C565" s="123"/>
      <c r="D565" s="113">
        <f t="shared" si="35"/>
        <v>0</v>
      </c>
      <c r="E565" s="114">
        <f t="shared" si="36"/>
        <v>0</v>
      </c>
      <c r="F565" s="123"/>
    </row>
    <row r="566" spans="1:6" s="101" customFormat="1" ht="15" customHeight="1">
      <c r="A566" s="115" t="s">
        <v>441</v>
      </c>
      <c r="B566" s="122">
        <f>B567+B581+B589+B591+B600+B604+B614+B622+B629+B636+B645+B650+B653+B656+B659+B662+B665+B669+B674+B682</f>
        <v>15925</v>
      </c>
      <c r="C566" s="122">
        <f>C567+C581+C589+C591+C600+C604+C614+C622+C629+C636+C645+C650+C653+C656+C659+C662+C665+C669+C674+C682</f>
        <v>11281</v>
      </c>
      <c r="D566" s="113">
        <f t="shared" si="35"/>
        <v>-4644</v>
      </c>
      <c r="E566" s="114">
        <f t="shared" si="36"/>
        <v>-29.161695447409734</v>
      </c>
      <c r="F566" s="122">
        <f>F567+F581+F589+F591+F600+F604+F614+F622+F629+F636+F645+F650+F653+F656+F659+F662+F665+F669+F674+F682</f>
        <v>16458</v>
      </c>
    </row>
    <row r="567" spans="1:6" s="101" customFormat="1" ht="15" customHeight="1">
      <c r="A567" s="115" t="s">
        <v>442</v>
      </c>
      <c r="B567" s="122">
        <f>SUM(B568:B580)</f>
        <v>262</v>
      </c>
      <c r="C567" s="122">
        <f>SUM(C568:C580)</f>
        <v>154</v>
      </c>
      <c r="D567" s="113">
        <f t="shared" si="35"/>
        <v>-108</v>
      </c>
      <c r="E567" s="114">
        <f t="shared" si="36"/>
        <v>-41.221374045801525</v>
      </c>
      <c r="F567" s="122">
        <f>SUM(F568:F580)</f>
        <v>154</v>
      </c>
    </row>
    <row r="568" spans="1:6" s="101" customFormat="1" ht="15" customHeight="1">
      <c r="A568" s="117" t="s">
        <v>59</v>
      </c>
      <c r="B568" s="123">
        <v>262</v>
      </c>
      <c r="C568" s="123">
        <v>43</v>
      </c>
      <c r="D568" s="113">
        <f t="shared" si="35"/>
        <v>-219</v>
      </c>
      <c r="E568" s="114">
        <f t="shared" si="36"/>
        <v>-83.587786259541986</v>
      </c>
      <c r="F568" s="123">
        <v>43</v>
      </c>
    </row>
    <row r="569" spans="1:6" s="101" customFormat="1" ht="15" customHeight="1">
      <c r="A569" s="117" t="s">
        <v>60</v>
      </c>
      <c r="B569" s="123"/>
      <c r="C569" s="123"/>
      <c r="D569" s="113">
        <f t="shared" si="35"/>
        <v>0</v>
      </c>
      <c r="E569" s="114">
        <f t="shared" si="36"/>
        <v>0</v>
      </c>
      <c r="F569" s="123"/>
    </row>
    <row r="570" spans="1:6" s="101" customFormat="1" ht="15" customHeight="1">
      <c r="A570" s="117" t="s">
        <v>61</v>
      </c>
      <c r="B570" s="123"/>
      <c r="C570" s="123"/>
      <c r="D570" s="113">
        <f t="shared" si="35"/>
        <v>0</v>
      </c>
      <c r="E570" s="114">
        <f t="shared" si="36"/>
        <v>0</v>
      </c>
      <c r="F570" s="123"/>
    </row>
    <row r="571" spans="1:6" s="101" customFormat="1" ht="15" customHeight="1">
      <c r="A571" s="117" t="s">
        <v>443</v>
      </c>
      <c r="B571" s="123"/>
      <c r="C571" s="123"/>
      <c r="D571" s="113">
        <f t="shared" si="35"/>
        <v>0</v>
      </c>
      <c r="E571" s="114">
        <f t="shared" si="36"/>
        <v>0</v>
      </c>
      <c r="F571" s="123"/>
    </row>
    <row r="572" spans="1:6" s="101" customFormat="1" ht="15" customHeight="1">
      <c r="A572" s="117" t="s">
        <v>444</v>
      </c>
      <c r="B572" s="123"/>
      <c r="C572" s="123">
        <v>42</v>
      </c>
      <c r="D572" s="113">
        <f t="shared" si="35"/>
        <v>42</v>
      </c>
      <c r="E572" s="114">
        <f t="shared" si="36"/>
        <v>0</v>
      </c>
      <c r="F572" s="123">
        <v>42</v>
      </c>
    </row>
    <row r="573" spans="1:6" s="101" customFormat="1" ht="15" customHeight="1">
      <c r="A573" s="117" t="s">
        <v>445</v>
      </c>
      <c r="B573" s="123"/>
      <c r="C573" s="123">
        <v>35</v>
      </c>
      <c r="D573" s="113">
        <f t="shared" si="35"/>
        <v>35</v>
      </c>
      <c r="E573" s="114">
        <f t="shared" si="36"/>
        <v>0</v>
      </c>
      <c r="F573" s="123">
        <v>35</v>
      </c>
    </row>
    <row r="574" spans="1:6" s="101" customFormat="1" ht="15" customHeight="1">
      <c r="A574" s="117" t="s">
        <v>446</v>
      </c>
      <c r="B574" s="123"/>
      <c r="C574" s="123"/>
      <c r="D574" s="113">
        <f t="shared" si="35"/>
        <v>0</v>
      </c>
      <c r="E574" s="114">
        <f t="shared" si="36"/>
        <v>0</v>
      </c>
      <c r="F574" s="123"/>
    </row>
    <row r="575" spans="1:6" s="101" customFormat="1" ht="15" customHeight="1">
      <c r="A575" s="117" t="s">
        <v>101</v>
      </c>
      <c r="B575" s="123"/>
      <c r="C575" s="123"/>
      <c r="D575" s="113">
        <f t="shared" si="35"/>
        <v>0</v>
      </c>
      <c r="E575" s="114">
        <f t="shared" si="36"/>
        <v>0</v>
      </c>
      <c r="F575" s="123"/>
    </row>
    <row r="576" spans="1:6" s="101" customFormat="1" ht="15" customHeight="1">
      <c r="A576" s="117" t="s">
        <v>447</v>
      </c>
      <c r="B576" s="123"/>
      <c r="C576" s="123"/>
      <c r="D576" s="113">
        <f t="shared" si="35"/>
        <v>0</v>
      </c>
      <c r="E576" s="114">
        <f t="shared" si="36"/>
        <v>0</v>
      </c>
      <c r="F576" s="123"/>
    </row>
    <row r="577" spans="1:6" s="101" customFormat="1" ht="15" customHeight="1">
      <c r="A577" s="117" t="s">
        <v>448</v>
      </c>
      <c r="B577" s="123"/>
      <c r="C577" s="123"/>
      <c r="D577" s="113">
        <f t="shared" si="35"/>
        <v>0</v>
      </c>
      <c r="E577" s="114">
        <f t="shared" si="36"/>
        <v>0</v>
      </c>
      <c r="F577" s="123"/>
    </row>
    <row r="578" spans="1:6" s="101" customFormat="1" ht="15" customHeight="1">
      <c r="A578" s="117" t="s">
        <v>449</v>
      </c>
      <c r="B578" s="123"/>
      <c r="C578" s="123"/>
      <c r="D578" s="113">
        <f t="shared" si="35"/>
        <v>0</v>
      </c>
      <c r="E578" s="114">
        <f t="shared" si="36"/>
        <v>0</v>
      </c>
      <c r="F578" s="123"/>
    </row>
    <row r="579" spans="1:6" s="101" customFormat="1" ht="15" customHeight="1">
      <c r="A579" s="166" t="s">
        <v>1214</v>
      </c>
      <c r="B579" s="123"/>
      <c r="C579" s="123">
        <v>34</v>
      </c>
      <c r="D579" s="113">
        <f t="shared" si="35"/>
        <v>34</v>
      </c>
      <c r="E579" s="114">
        <f t="shared" si="36"/>
        <v>0</v>
      </c>
      <c r="F579" s="123">
        <v>34</v>
      </c>
    </row>
    <row r="580" spans="1:6" s="101" customFormat="1" ht="15" customHeight="1">
      <c r="A580" s="117" t="s">
        <v>450</v>
      </c>
      <c r="B580" s="123"/>
      <c r="C580" s="123"/>
      <c r="D580" s="113">
        <f t="shared" si="35"/>
        <v>0</v>
      </c>
      <c r="E580" s="114">
        <f t="shared" si="36"/>
        <v>0</v>
      </c>
      <c r="F580" s="123"/>
    </row>
    <row r="581" spans="1:6" s="101" customFormat="1" ht="15" customHeight="1">
      <c r="A581" s="115" t="s">
        <v>451</v>
      </c>
      <c r="B581" s="122">
        <f>SUM(B582:B588)</f>
        <v>1925</v>
      </c>
      <c r="C581" s="122">
        <f>SUM(C582:C588)</f>
        <v>1791</v>
      </c>
      <c r="D581" s="113">
        <f t="shared" si="35"/>
        <v>-134</v>
      </c>
      <c r="E581" s="114">
        <f t="shared" si="36"/>
        <v>-6.9610389610389607</v>
      </c>
      <c r="F581" s="122">
        <f>SUM(F582:F588)</f>
        <v>1801</v>
      </c>
    </row>
    <row r="582" spans="1:6" s="101" customFormat="1" ht="15" customHeight="1">
      <c r="A582" s="117" t="s">
        <v>59</v>
      </c>
      <c r="B582" s="123">
        <v>1914</v>
      </c>
      <c r="C582" s="123">
        <v>78</v>
      </c>
      <c r="D582" s="113">
        <f t="shared" si="35"/>
        <v>-1836</v>
      </c>
      <c r="E582" s="114">
        <f t="shared" si="36"/>
        <v>-95.924764890282134</v>
      </c>
      <c r="F582" s="123">
        <v>78</v>
      </c>
    </row>
    <row r="583" spans="1:6" s="101" customFormat="1" ht="15" customHeight="1">
      <c r="A583" s="117" t="s">
        <v>60</v>
      </c>
      <c r="B583" s="123"/>
      <c r="C583" s="123"/>
      <c r="D583" s="113">
        <f t="shared" si="35"/>
        <v>0</v>
      </c>
      <c r="E583" s="114">
        <f t="shared" si="36"/>
        <v>0</v>
      </c>
      <c r="F583" s="123"/>
    </row>
    <row r="584" spans="1:6" s="101" customFormat="1" ht="15" customHeight="1">
      <c r="A584" s="117" t="s">
        <v>61</v>
      </c>
      <c r="B584" s="123"/>
      <c r="C584" s="123"/>
      <c r="D584" s="113">
        <f t="shared" si="35"/>
        <v>0</v>
      </c>
      <c r="E584" s="114">
        <f t="shared" si="36"/>
        <v>0</v>
      </c>
      <c r="F584" s="123"/>
    </row>
    <row r="585" spans="1:6" s="101" customFormat="1" ht="15" customHeight="1">
      <c r="A585" s="117" t="s">
        <v>452</v>
      </c>
      <c r="B585" s="123"/>
      <c r="C585" s="123"/>
      <c r="D585" s="113">
        <f t="shared" si="35"/>
        <v>0</v>
      </c>
      <c r="E585" s="114">
        <f t="shared" si="36"/>
        <v>0</v>
      </c>
      <c r="F585" s="123"/>
    </row>
    <row r="586" spans="1:6" s="101" customFormat="1" ht="15" customHeight="1">
      <c r="A586" s="117" t="s">
        <v>453</v>
      </c>
      <c r="B586" s="123"/>
      <c r="C586" s="123"/>
      <c r="D586" s="113">
        <f t="shared" si="35"/>
        <v>0</v>
      </c>
      <c r="E586" s="114">
        <f t="shared" si="36"/>
        <v>0</v>
      </c>
      <c r="F586" s="123">
        <v>10</v>
      </c>
    </row>
    <row r="587" spans="1:6" s="101" customFormat="1" ht="15" customHeight="1">
      <c r="A587" s="117" t="s">
        <v>454</v>
      </c>
      <c r="B587" s="123"/>
      <c r="C587" s="123">
        <v>1653</v>
      </c>
      <c r="D587" s="113">
        <f t="shared" si="35"/>
        <v>1653</v>
      </c>
      <c r="E587" s="114">
        <f t="shared" si="36"/>
        <v>0</v>
      </c>
      <c r="F587" s="123">
        <v>1653</v>
      </c>
    </row>
    <row r="588" spans="1:6" s="101" customFormat="1" ht="15" customHeight="1">
      <c r="A588" s="117" t="s">
        <v>455</v>
      </c>
      <c r="B588" s="123">
        <v>11</v>
      </c>
      <c r="C588" s="123">
        <v>60</v>
      </c>
      <c r="D588" s="113">
        <f t="shared" si="35"/>
        <v>49</v>
      </c>
      <c r="E588" s="114">
        <f t="shared" si="36"/>
        <v>445.45454545454544</v>
      </c>
      <c r="F588" s="123">
        <v>60</v>
      </c>
    </row>
    <row r="589" spans="1:6" s="101" customFormat="1" ht="15" customHeight="1">
      <c r="A589" s="115" t="s">
        <v>456</v>
      </c>
      <c r="B589" s="122">
        <f>SUM(B590)</f>
        <v>0</v>
      </c>
      <c r="C589" s="122">
        <f>SUM(C590)</f>
        <v>0</v>
      </c>
      <c r="D589" s="113">
        <f t="shared" si="35"/>
        <v>0</v>
      </c>
      <c r="E589" s="114">
        <f t="shared" si="36"/>
        <v>0</v>
      </c>
      <c r="F589" s="122">
        <f>SUM(F590)</f>
        <v>0</v>
      </c>
    </row>
    <row r="590" spans="1:6" s="101" customFormat="1" ht="15" customHeight="1">
      <c r="A590" s="117" t="s">
        <v>457</v>
      </c>
      <c r="B590" s="123"/>
      <c r="C590" s="123"/>
      <c r="D590" s="113">
        <f t="shared" si="35"/>
        <v>0</v>
      </c>
      <c r="E590" s="114">
        <f t="shared" si="36"/>
        <v>0</v>
      </c>
      <c r="F590" s="123"/>
    </row>
    <row r="591" spans="1:6" s="101" customFormat="1" ht="15" customHeight="1">
      <c r="A591" s="115" t="s">
        <v>458</v>
      </c>
      <c r="B591" s="122">
        <f>SUM(B592:B599)</f>
        <v>3553</v>
      </c>
      <c r="C591" s="122">
        <f>SUM(C592:C599)</f>
        <v>4743</v>
      </c>
      <c r="D591" s="113">
        <f t="shared" si="35"/>
        <v>1190</v>
      </c>
      <c r="E591" s="114">
        <f t="shared" si="36"/>
        <v>33.492822966507177</v>
      </c>
      <c r="F591" s="122">
        <f>SUM(F592:F599)</f>
        <v>4743</v>
      </c>
    </row>
    <row r="592" spans="1:6" s="101" customFormat="1" ht="15" customHeight="1">
      <c r="A592" s="117" t="s">
        <v>459</v>
      </c>
      <c r="B592" s="123">
        <v>190</v>
      </c>
      <c r="C592" s="123">
        <v>146</v>
      </c>
      <c r="D592" s="113">
        <f t="shared" si="35"/>
        <v>-44</v>
      </c>
      <c r="E592" s="114">
        <f t="shared" si="36"/>
        <v>-23.157894736842106</v>
      </c>
      <c r="F592" s="123">
        <v>146</v>
      </c>
    </row>
    <row r="593" spans="1:6" s="101" customFormat="1" ht="15" customHeight="1">
      <c r="A593" s="117" t="s">
        <v>460</v>
      </c>
      <c r="B593" s="123">
        <v>211</v>
      </c>
      <c r="C593" s="123">
        <v>120</v>
      </c>
      <c r="D593" s="113">
        <f t="shared" si="35"/>
        <v>-91</v>
      </c>
      <c r="E593" s="114">
        <f t="shared" si="36"/>
        <v>-43.127962085308056</v>
      </c>
      <c r="F593" s="123">
        <v>120</v>
      </c>
    </row>
    <row r="594" spans="1:6" s="101" customFormat="1" ht="15" customHeight="1">
      <c r="A594" s="117" t="s">
        <v>461</v>
      </c>
      <c r="B594" s="123">
        <v>35</v>
      </c>
      <c r="C594" s="123">
        <v>122</v>
      </c>
      <c r="D594" s="113">
        <f t="shared" si="35"/>
        <v>87</v>
      </c>
      <c r="E594" s="114">
        <f t="shared" si="36"/>
        <v>248.57142857142858</v>
      </c>
      <c r="F594" s="123">
        <v>122</v>
      </c>
    </row>
    <row r="595" spans="1:6" s="101" customFormat="1" ht="15" customHeight="1">
      <c r="A595" s="117" t="s">
        <v>462</v>
      </c>
      <c r="B595" s="123"/>
      <c r="C595" s="123"/>
      <c r="D595" s="113">
        <f t="shared" si="35"/>
        <v>0</v>
      </c>
      <c r="E595" s="114">
        <f t="shared" si="36"/>
        <v>0</v>
      </c>
      <c r="F595" s="123"/>
    </row>
    <row r="596" spans="1:6" s="101" customFormat="1" ht="15" customHeight="1">
      <c r="A596" s="117" t="s">
        <v>463</v>
      </c>
      <c r="B596" s="123">
        <v>1773</v>
      </c>
      <c r="C596" s="123">
        <v>1870</v>
      </c>
      <c r="D596" s="113">
        <f t="shared" si="35"/>
        <v>97</v>
      </c>
      <c r="E596" s="114">
        <f t="shared" si="36"/>
        <v>5.4709531866892274</v>
      </c>
      <c r="F596" s="123">
        <v>1870</v>
      </c>
    </row>
    <row r="597" spans="1:6" s="101" customFormat="1" ht="15" customHeight="1">
      <c r="A597" s="117" t="s">
        <v>464</v>
      </c>
      <c r="B597" s="123"/>
      <c r="C597" s="123"/>
      <c r="D597" s="113">
        <f t="shared" si="35"/>
        <v>0</v>
      </c>
      <c r="E597" s="114">
        <f t="shared" si="36"/>
        <v>0</v>
      </c>
      <c r="F597" s="123"/>
    </row>
    <row r="598" spans="1:6" s="101" customFormat="1" ht="15" customHeight="1">
      <c r="A598" s="117" t="s">
        <v>465</v>
      </c>
      <c r="B598" s="123">
        <v>1344</v>
      </c>
      <c r="C598" s="123">
        <v>2470</v>
      </c>
      <c r="D598" s="113">
        <f t="shared" si="35"/>
        <v>1126</v>
      </c>
      <c r="E598" s="114">
        <f t="shared" si="36"/>
        <v>83.779761904761912</v>
      </c>
      <c r="F598" s="123">
        <v>2470</v>
      </c>
    </row>
    <row r="599" spans="1:6" s="101" customFormat="1" ht="15" customHeight="1">
      <c r="A599" s="117" t="s">
        <v>466</v>
      </c>
      <c r="B599" s="123"/>
      <c r="C599" s="123">
        <v>15</v>
      </c>
      <c r="D599" s="113">
        <f t="shared" si="35"/>
        <v>15</v>
      </c>
      <c r="E599" s="114">
        <f t="shared" si="36"/>
        <v>0</v>
      </c>
      <c r="F599" s="123">
        <v>15</v>
      </c>
    </row>
    <row r="600" spans="1:6" s="101" customFormat="1" ht="15" customHeight="1">
      <c r="A600" s="115" t="s">
        <v>467</v>
      </c>
      <c r="B600" s="122">
        <f>SUM(B601:B603)</f>
        <v>0</v>
      </c>
      <c r="C600" s="122">
        <f>SUM(C601:C603)</f>
        <v>0</v>
      </c>
      <c r="D600" s="113">
        <f t="shared" si="35"/>
        <v>0</v>
      </c>
      <c r="E600" s="114">
        <f t="shared" si="36"/>
        <v>0</v>
      </c>
      <c r="F600" s="122">
        <f>SUM(F601:F603)</f>
        <v>0</v>
      </c>
    </row>
    <row r="601" spans="1:6" s="101" customFormat="1" ht="15" customHeight="1">
      <c r="A601" s="117" t="s">
        <v>468</v>
      </c>
      <c r="B601" s="123"/>
      <c r="C601" s="123"/>
      <c r="D601" s="113">
        <f t="shared" si="35"/>
        <v>0</v>
      </c>
      <c r="E601" s="114">
        <f t="shared" si="36"/>
        <v>0</v>
      </c>
      <c r="F601" s="123"/>
    </row>
    <row r="602" spans="1:6" s="101" customFormat="1" ht="15" customHeight="1">
      <c r="A602" s="117" t="s">
        <v>469</v>
      </c>
      <c r="B602" s="123"/>
      <c r="C602" s="123"/>
      <c r="D602" s="113">
        <f t="shared" si="35"/>
        <v>0</v>
      </c>
      <c r="E602" s="114">
        <f t="shared" si="36"/>
        <v>0</v>
      </c>
      <c r="F602" s="123"/>
    </row>
    <row r="603" spans="1:6" s="101" customFormat="1" ht="15" customHeight="1">
      <c r="A603" s="117" t="s">
        <v>470</v>
      </c>
      <c r="B603" s="123"/>
      <c r="C603" s="123"/>
      <c r="D603" s="113">
        <f t="shared" si="35"/>
        <v>0</v>
      </c>
      <c r="E603" s="114">
        <f t="shared" si="36"/>
        <v>0</v>
      </c>
      <c r="F603" s="123"/>
    </row>
    <row r="604" spans="1:6" s="101" customFormat="1" ht="15" customHeight="1">
      <c r="A604" s="115" t="s">
        <v>471</v>
      </c>
      <c r="B604" s="122">
        <f>SUM(B605:B613)</f>
        <v>0</v>
      </c>
      <c r="C604" s="122">
        <f>SUM(C605:C613)</f>
        <v>0</v>
      </c>
      <c r="D604" s="113">
        <f t="shared" si="35"/>
        <v>0</v>
      </c>
      <c r="E604" s="114">
        <f t="shared" si="36"/>
        <v>0</v>
      </c>
      <c r="F604" s="122">
        <f>SUM(F605:F613)</f>
        <v>0</v>
      </c>
    </row>
    <row r="605" spans="1:6" s="101" customFormat="1" ht="15" customHeight="1">
      <c r="A605" s="117" t="s">
        <v>472</v>
      </c>
      <c r="B605" s="123"/>
      <c r="C605" s="123"/>
      <c r="D605" s="113">
        <f t="shared" si="35"/>
        <v>0</v>
      </c>
      <c r="E605" s="114">
        <f t="shared" si="36"/>
        <v>0</v>
      </c>
      <c r="F605" s="123"/>
    </row>
    <row r="606" spans="1:6" s="101" customFormat="1" ht="15" customHeight="1">
      <c r="A606" s="117" t="s">
        <v>473</v>
      </c>
      <c r="B606" s="123"/>
      <c r="C606" s="123"/>
      <c r="D606" s="113">
        <f t="shared" si="35"/>
        <v>0</v>
      </c>
      <c r="E606" s="114">
        <f t="shared" si="36"/>
        <v>0</v>
      </c>
      <c r="F606" s="123"/>
    </row>
    <row r="607" spans="1:6" s="101" customFormat="1" ht="15" customHeight="1">
      <c r="A607" s="117" t="s">
        <v>474</v>
      </c>
      <c r="B607" s="123"/>
      <c r="C607" s="123"/>
      <c r="D607" s="113">
        <f t="shared" si="35"/>
        <v>0</v>
      </c>
      <c r="E607" s="114">
        <f t="shared" si="36"/>
        <v>0</v>
      </c>
      <c r="F607" s="123"/>
    </row>
    <row r="608" spans="1:6" s="101" customFormat="1" ht="15" customHeight="1">
      <c r="A608" s="117" t="s">
        <v>475</v>
      </c>
      <c r="B608" s="123"/>
      <c r="C608" s="123"/>
      <c r="D608" s="113">
        <f t="shared" si="35"/>
        <v>0</v>
      </c>
      <c r="E608" s="114">
        <f t="shared" si="36"/>
        <v>0</v>
      </c>
      <c r="F608" s="123"/>
    </row>
    <row r="609" spans="1:6" s="101" customFormat="1" ht="15" customHeight="1">
      <c r="A609" s="117" t="s">
        <v>476</v>
      </c>
      <c r="B609" s="123"/>
      <c r="C609" s="123"/>
      <c r="D609" s="113">
        <f t="shared" si="35"/>
        <v>0</v>
      </c>
      <c r="E609" s="114">
        <f t="shared" si="36"/>
        <v>0</v>
      </c>
      <c r="F609" s="123"/>
    </row>
    <row r="610" spans="1:6" s="101" customFormat="1" ht="15" customHeight="1">
      <c r="A610" s="117" t="s">
        <v>477</v>
      </c>
      <c r="B610" s="123"/>
      <c r="C610" s="123"/>
      <c r="D610" s="113">
        <f t="shared" si="35"/>
        <v>0</v>
      </c>
      <c r="E610" s="114">
        <f t="shared" si="36"/>
        <v>0</v>
      </c>
      <c r="F610" s="123"/>
    </row>
    <row r="611" spans="1:6" s="101" customFormat="1" ht="15" customHeight="1">
      <c r="A611" s="117" t="s">
        <v>478</v>
      </c>
      <c r="B611" s="123"/>
      <c r="C611" s="123"/>
      <c r="D611" s="113">
        <f t="shared" si="35"/>
        <v>0</v>
      </c>
      <c r="E611" s="114">
        <f t="shared" si="36"/>
        <v>0</v>
      </c>
      <c r="F611" s="123"/>
    </row>
    <row r="612" spans="1:6" s="101" customFormat="1" ht="15" customHeight="1">
      <c r="A612" s="117" t="s">
        <v>479</v>
      </c>
      <c r="B612" s="123"/>
      <c r="C612" s="123"/>
      <c r="D612" s="113">
        <f t="shared" si="35"/>
        <v>0</v>
      </c>
      <c r="E612" s="114">
        <f t="shared" si="36"/>
        <v>0</v>
      </c>
      <c r="F612" s="123"/>
    </row>
    <row r="613" spans="1:6" s="101" customFormat="1" ht="15" customHeight="1">
      <c r="A613" s="117" t="s">
        <v>480</v>
      </c>
      <c r="B613" s="123"/>
      <c r="C613" s="123"/>
      <c r="D613" s="113">
        <f t="shared" si="35"/>
        <v>0</v>
      </c>
      <c r="E613" s="114">
        <f t="shared" si="36"/>
        <v>0</v>
      </c>
      <c r="F613" s="123"/>
    </row>
    <row r="614" spans="1:6" s="101" customFormat="1" ht="15" customHeight="1">
      <c r="A614" s="115" t="s">
        <v>481</v>
      </c>
      <c r="B614" s="122">
        <f>SUM(B615:B621)</f>
        <v>78</v>
      </c>
      <c r="C614" s="122">
        <f>SUM(C615:C621)</f>
        <v>228</v>
      </c>
      <c r="D614" s="113">
        <f t="shared" si="35"/>
        <v>150</v>
      </c>
      <c r="E614" s="114">
        <f t="shared" si="36"/>
        <v>192.30769230769232</v>
      </c>
      <c r="F614" s="122">
        <f>SUM(F615:F621)</f>
        <v>597</v>
      </c>
    </row>
    <row r="615" spans="1:6" s="101" customFormat="1" ht="15" customHeight="1">
      <c r="A615" s="117" t="s">
        <v>482</v>
      </c>
      <c r="B615" s="123">
        <v>24</v>
      </c>
      <c r="C615" s="123">
        <v>29</v>
      </c>
      <c r="D615" s="113">
        <f t="shared" si="35"/>
        <v>5</v>
      </c>
      <c r="E615" s="114">
        <f t="shared" si="36"/>
        <v>20.833333333333336</v>
      </c>
      <c r="F615" s="123">
        <v>55</v>
      </c>
    </row>
    <row r="616" spans="1:6" s="101" customFormat="1" ht="15" customHeight="1">
      <c r="A616" s="117" t="s">
        <v>483</v>
      </c>
      <c r="B616" s="123">
        <v>54</v>
      </c>
      <c r="C616" s="123">
        <v>53</v>
      </c>
      <c r="D616" s="113">
        <f t="shared" ref="D616:D679" si="37">C616-B616</f>
        <v>-1</v>
      </c>
      <c r="E616" s="114">
        <f t="shared" ref="E616:E679" si="38">IF(B616=0,,D616/B616*100)</f>
        <v>-1.8518518518518516</v>
      </c>
      <c r="F616" s="123">
        <v>278</v>
      </c>
    </row>
    <row r="617" spans="1:6" s="101" customFormat="1" ht="15" customHeight="1">
      <c r="A617" s="117" t="s">
        <v>484</v>
      </c>
      <c r="B617" s="123"/>
      <c r="C617" s="123">
        <v>2</v>
      </c>
      <c r="D617" s="113">
        <f t="shared" si="37"/>
        <v>2</v>
      </c>
      <c r="E617" s="114">
        <f t="shared" si="38"/>
        <v>0</v>
      </c>
      <c r="F617" s="123">
        <v>20</v>
      </c>
    </row>
    <row r="618" spans="1:6" s="101" customFormat="1" ht="15" customHeight="1">
      <c r="A618" s="117" t="s">
        <v>485</v>
      </c>
      <c r="B618" s="123"/>
      <c r="C618" s="123"/>
      <c r="D618" s="113">
        <f t="shared" si="37"/>
        <v>0</v>
      </c>
      <c r="E618" s="114">
        <f t="shared" si="38"/>
        <v>0</v>
      </c>
      <c r="F618" s="123"/>
    </row>
    <row r="619" spans="1:6" s="101" customFormat="1" ht="15" customHeight="1">
      <c r="A619" s="117" t="s">
        <v>486</v>
      </c>
      <c r="B619" s="123"/>
      <c r="C619" s="123">
        <v>113</v>
      </c>
      <c r="D619" s="113">
        <f t="shared" si="37"/>
        <v>113</v>
      </c>
      <c r="E619" s="114">
        <f t="shared" si="38"/>
        <v>0</v>
      </c>
      <c r="F619" s="123">
        <v>138</v>
      </c>
    </row>
    <row r="620" spans="1:6" s="101" customFormat="1" ht="15" customHeight="1">
      <c r="A620" s="117" t="s">
        <v>487</v>
      </c>
      <c r="B620" s="123"/>
      <c r="C620" s="123">
        <v>10</v>
      </c>
      <c r="D620" s="113">
        <f t="shared" si="37"/>
        <v>10</v>
      </c>
      <c r="E620" s="114">
        <f t="shared" si="38"/>
        <v>0</v>
      </c>
      <c r="F620" s="123">
        <v>43</v>
      </c>
    </row>
    <row r="621" spans="1:6" s="101" customFormat="1" ht="15" customHeight="1">
      <c r="A621" s="117" t="s">
        <v>488</v>
      </c>
      <c r="B621" s="123"/>
      <c r="C621" s="123">
        <v>21</v>
      </c>
      <c r="D621" s="113">
        <f t="shared" si="37"/>
        <v>21</v>
      </c>
      <c r="E621" s="114">
        <f t="shared" si="38"/>
        <v>0</v>
      </c>
      <c r="F621" s="123">
        <v>63</v>
      </c>
    </row>
    <row r="622" spans="1:6" s="101" customFormat="1" ht="15" customHeight="1">
      <c r="A622" s="115" t="s">
        <v>489</v>
      </c>
      <c r="B622" s="122">
        <f>SUM(B623:B628)</f>
        <v>0</v>
      </c>
      <c r="C622" s="122">
        <f>SUM(C623:C628)</f>
        <v>79</v>
      </c>
      <c r="D622" s="113">
        <f t="shared" si="37"/>
        <v>79</v>
      </c>
      <c r="E622" s="114">
        <f t="shared" si="38"/>
        <v>0</v>
      </c>
      <c r="F622" s="122">
        <f>SUM(F623:F628)</f>
        <v>79</v>
      </c>
    </row>
    <row r="623" spans="1:6" s="101" customFormat="1" ht="15" customHeight="1">
      <c r="A623" s="117" t="s">
        <v>490</v>
      </c>
      <c r="B623" s="123"/>
      <c r="C623" s="123">
        <v>79</v>
      </c>
      <c r="D623" s="113">
        <f t="shared" si="37"/>
        <v>79</v>
      </c>
      <c r="E623" s="114">
        <f t="shared" si="38"/>
        <v>0</v>
      </c>
      <c r="F623" s="123">
        <v>79</v>
      </c>
    </row>
    <row r="624" spans="1:6" s="101" customFormat="1" ht="15" customHeight="1">
      <c r="A624" s="117" t="s">
        <v>491</v>
      </c>
      <c r="B624" s="123"/>
      <c r="C624" s="123"/>
      <c r="D624" s="113">
        <f t="shared" si="37"/>
        <v>0</v>
      </c>
      <c r="E624" s="114">
        <f t="shared" si="38"/>
        <v>0</v>
      </c>
      <c r="F624" s="123"/>
    </row>
    <row r="625" spans="1:6" s="101" customFormat="1" ht="15" customHeight="1">
      <c r="A625" s="117" t="s">
        <v>492</v>
      </c>
      <c r="B625" s="123"/>
      <c r="C625" s="123"/>
      <c r="D625" s="113">
        <f t="shared" si="37"/>
        <v>0</v>
      </c>
      <c r="E625" s="114">
        <f t="shared" si="38"/>
        <v>0</v>
      </c>
      <c r="F625" s="123"/>
    </row>
    <row r="626" spans="1:6" s="101" customFormat="1" ht="15" customHeight="1">
      <c r="A626" s="117" t="s">
        <v>493</v>
      </c>
      <c r="B626" s="123"/>
      <c r="C626" s="123"/>
      <c r="D626" s="113">
        <f t="shared" si="37"/>
        <v>0</v>
      </c>
      <c r="E626" s="114">
        <f t="shared" si="38"/>
        <v>0</v>
      </c>
      <c r="F626" s="123"/>
    </row>
    <row r="627" spans="1:6" s="101" customFormat="1" ht="15" customHeight="1">
      <c r="A627" s="117" t="s">
        <v>494</v>
      </c>
      <c r="B627" s="123"/>
      <c r="C627" s="123"/>
      <c r="D627" s="113">
        <f t="shared" si="37"/>
        <v>0</v>
      </c>
      <c r="E627" s="114">
        <f t="shared" si="38"/>
        <v>0</v>
      </c>
      <c r="F627" s="123"/>
    </row>
    <row r="628" spans="1:6" s="101" customFormat="1" ht="15" customHeight="1">
      <c r="A628" s="117" t="s">
        <v>495</v>
      </c>
      <c r="B628" s="123"/>
      <c r="C628" s="123"/>
      <c r="D628" s="113">
        <f t="shared" si="37"/>
        <v>0</v>
      </c>
      <c r="E628" s="114">
        <f t="shared" si="38"/>
        <v>0</v>
      </c>
      <c r="F628" s="123"/>
    </row>
    <row r="629" spans="1:6" s="101" customFormat="1" ht="15" customHeight="1">
      <c r="A629" s="115" t="s">
        <v>496</v>
      </c>
      <c r="B629" s="122">
        <f>SUM(B630:B635)</f>
        <v>0</v>
      </c>
      <c r="C629" s="122">
        <f>SUM(C630:C635)</f>
        <v>160</v>
      </c>
      <c r="D629" s="113">
        <f t="shared" si="37"/>
        <v>160</v>
      </c>
      <c r="E629" s="114">
        <f t="shared" si="38"/>
        <v>0</v>
      </c>
      <c r="F629" s="122">
        <f>SUM(F630:F635)</f>
        <v>194</v>
      </c>
    </row>
    <row r="630" spans="1:6" s="101" customFormat="1" ht="15" customHeight="1">
      <c r="A630" s="117" t="s">
        <v>497</v>
      </c>
      <c r="B630" s="123"/>
      <c r="C630" s="123"/>
      <c r="D630" s="113">
        <f t="shared" si="37"/>
        <v>0</v>
      </c>
      <c r="E630" s="114">
        <f t="shared" si="38"/>
        <v>0</v>
      </c>
      <c r="F630" s="123">
        <v>22</v>
      </c>
    </row>
    <row r="631" spans="1:6" s="101" customFormat="1" ht="15" customHeight="1">
      <c r="A631" s="117" t="s">
        <v>498</v>
      </c>
      <c r="B631" s="123"/>
      <c r="C631" s="123">
        <v>96</v>
      </c>
      <c r="D631" s="113">
        <f t="shared" si="37"/>
        <v>96</v>
      </c>
      <c r="E631" s="114">
        <f t="shared" si="38"/>
        <v>0</v>
      </c>
      <c r="F631" s="123">
        <v>108</v>
      </c>
    </row>
    <row r="632" spans="1:6" s="101" customFormat="1" ht="15" customHeight="1">
      <c r="A632" s="117" t="s">
        <v>499</v>
      </c>
      <c r="B632" s="123"/>
      <c r="C632" s="123"/>
      <c r="D632" s="113">
        <f t="shared" si="37"/>
        <v>0</v>
      </c>
      <c r="E632" s="114">
        <f t="shared" si="38"/>
        <v>0</v>
      </c>
      <c r="F632" s="123"/>
    </row>
    <row r="633" spans="1:6" s="101" customFormat="1" ht="15" customHeight="1">
      <c r="A633" s="117" t="s">
        <v>500</v>
      </c>
      <c r="B633" s="123"/>
      <c r="C633" s="123"/>
      <c r="D633" s="113">
        <f t="shared" si="37"/>
        <v>0</v>
      </c>
      <c r="E633" s="114">
        <f t="shared" si="38"/>
        <v>0</v>
      </c>
      <c r="F633" s="123"/>
    </row>
    <row r="634" spans="1:6" s="101" customFormat="1" ht="15" customHeight="1">
      <c r="A634" s="117" t="s">
        <v>501</v>
      </c>
      <c r="B634" s="123"/>
      <c r="C634" s="123">
        <v>64</v>
      </c>
      <c r="D634" s="113">
        <f t="shared" si="37"/>
        <v>64</v>
      </c>
      <c r="E634" s="114">
        <f t="shared" si="38"/>
        <v>0</v>
      </c>
      <c r="F634" s="123">
        <v>64</v>
      </c>
    </row>
    <row r="635" spans="1:6" s="101" customFormat="1" ht="15" customHeight="1">
      <c r="A635" s="117" t="s">
        <v>502</v>
      </c>
      <c r="B635" s="123"/>
      <c r="C635" s="123"/>
      <c r="D635" s="113">
        <f t="shared" si="37"/>
        <v>0</v>
      </c>
      <c r="E635" s="114">
        <f t="shared" si="38"/>
        <v>0</v>
      </c>
      <c r="F635" s="123"/>
    </row>
    <row r="636" spans="1:6" s="101" customFormat="1" ht="15" customHeight="1">
      <c r="A636" s="115" t="s">
        <v>503</v>
      </c>
      <c r="B636" s="122">
        <f>SUM(B637:B644)</f>
        <v>24</v>
      </c>
      <c r="C636" s="122">
        <f>SUM(C637:C644)</f>
        <v>164</v>
      </c>
      <c r="D636" s="113">
        <f t="shared" si="37"/>
        <v>140</v>
      </c>
      <c r="E636" s="114">
        <f t="shared" si="38"/>
        <v>583.33333333333326</v>
      </c>
      <c r="F636" s="122">
        <f>SUM(F637:F644)</f>
        <v>322</v>
      </c>
    </row>
    <row r="637" spans="1:6" s="101" customFormat="1" ht="15" customHeight="1">
      <c r="A637" s="117" t="s">
        <v>59</v>
      </c>
      <c r="B637" s="123">
        <v>24</v>
      </c>
      <c r="C637" s="123">
        <v>16</v>
      </c>
      <c r="D637" s="113">
        <f t="shared" si="37"/>
        <v>-8</v>
      </c>
      <c r="E637" s="114">
        <f t="shared" si="38"/>
        <v>-33.333333333333329</v>
      </c>
      <c r="F637" s="123">
        <v>16</v>
      </c>
    </row>
    <row r="638" spans="1:6" s="101" customFormat="1" ht="15" customHeight="1">
      <c r="A638" s="117" t="s">
        <v>60</v>
      </c>
      <c r="B638" s="123"/>
      <c r="C638" s="123"/>
      <c r="D638" s="113">
        <f t="shared" si="37"/>
        <v>0</v>
      </c>
      <c r="E638" s="114">
        <f t="shared" si="38"/>
        <v>0</v>
      </c>
      <c r="F638" s="123"/>
    </row>
    <row r="639" spans="1:6" s="101" customFormat="1" ht="15" customHeight="1">
      <c r="A639" s="117" t="s">
        <v>61</v>
      </c>
      <c r="B639" s="123"/>
      <c r="C639" s="123"/>
      <c r="D639" s="113">
        <f t="shared" si="37"/>
        <v>0</v>
      </c>
      <c r="E639" s="114">
        <f t="shared" si="38"/>
        <v>0</v>
      </c>
      <c r="F639" s="123"/>
    </row>
    <row r="640" spans="1:6" s="101" customFormat="1" ht="15" customHeight="1">
      <c r="A640" s="117" t="s">
        <v>504</v>
      </c>
      <c r="B640" s="123"/>
      <c r="C640" s="123">
        <v>43</v>
      </c>
      <c r="D640" s="113">
        <f t="shared" si="37"/>
        <v>43</v>
      </c>
      <c r="E640" s="114">
        <f t="shared" si="38"/>
        <v>0</v>
      </c>
      <c r="F640" s="123">
        <v>43</v>
      </c>
    </row>
    <row r="641" spans="1:6" s="101" customFormat="1" ht="15" customHeight="1">
      <c r="A641" s="117" t="s">
        <v>505</v>
      </c>
      <c r="B641" s="123"/>
      <c r="C641" s="123"/>
      <c r="D641" s="113">
        <f t="shared" si="37"/>
        <v>0</v>
      </c>
      <c r="E641" s="114">
        <f t="shared" si="38"/>
        <v>0</v>
      </c>
      <c r="F641" s="123"/>
    </row>
    <row r="642" spans="1:6" s="101" customFormat="1" ht="15" customHeight="1">
      <c r="A642" s="117" t="s">
        <v>506</v>
      </c>
      <c r="B642" s="123"/>
      <c r="C642" s="123"/>
      <c r="D642" s="113">
        <f t="shared" si="37"/>
        <v>0</v>
      </c>
      <c r="E642" s="114">
        <f t="shared" si="38"/>
        <v>0</v>
      </c>
      <c r="F642" s="123"/>
    </row>
    <row r="643" spans="1:6" s="101" customFormat="1" ht="15" customHeight="1">
      <c r="A643" s="117" t="s">
        <v>507</v>
      </c>
      <c r="B643" s="123"/>
      <c r="C643" s="123">
        <v>105</v>
      </c>
      <c r="D643" s="113">
        <f t="shared" si="37"/>
        <v>105</v>
      </c>
      <c r="E643" s="114">
        <f t="shared" si="38"/>
        <v>0</v>
      </c>
      <c r="F643" s="123">
        <v>263</v>
      </c>
    </row>
    <row r="644" spans="1:6" s="101" customFormat="1" ht="15" customHeight="1">
      <c r="A644" s="117" t="s">
        <v>508</v>
      </c>
      <c r="B644" s="123"/>
      <c r="C644" s="123"/>
      <c r="D644" s="113">
        <f t="shared" si="37"/>
        <v>0</v>
      </c>
      <c r="E644" s="114">
        <f t="shared" si="38"/>
        <v>0</v>
      </c>
      <c r="F644" s="123"/>
    </row>
    <row r="645" spans="1:6" s="101" customFormat="1" ht="15" customHeight="1">
      <c r="A645" s="115" t="s">
        <v>509</v>
      </c>
      <c r="B645" s="122">
        <f>SUM(B646:B649)</f>
        <v>0</v>
      </c>
      <c r="C645" s="122">
        <f>SUM(C646:C649)</f>
        <v>0</v>
      </c>
      <c r="D645" s="113">
        <f t="shared" si="37"/>
        <v>0</v>
      </c>
      <c r="E645" s="114">
        <f t="shared" si="38"/>
        <v>0</v>
      </c>
      <c r="F645" s="122">
        <f>SUM(F646:F649)</f>
        <v>0</v>
      </c>
    </row>
    <row r="646" spans="1:6" s="101" customFormat="1" ht="15" customHeight="1">
      <c r="A646" s="117" t="s">
        <v>59</v>
      </c>
      <c r="B646" s="123"/>
      <c r="C646" s="123"/>
      <c r="D646" s="113">
        <f t="shared" si="37"/>
        <v>0</v>
      </c>
      <c r="E646" s="114">
        <f t="shared" si="38"/>
        <v>0</v>
      </c>
      <c r="F646" s="123"/>
    </row>
    <row r="647" spans="1:6" s="101" customFormat="1" ht="15" customHeight="1">
      <c r="A647" s="117" t="s">
        <v>60</v>
      </c>
      <c r="B647" s="123"/>
      <c r="C647" s="123"/>
      <c r="D647" s="113">
        <f t="shared" si="37"/>
        <v>0</v>
      </c>
      <c r="E647" s="114">
        <f t="shared" si="38"/>
        <v>0</v>
      </c>
      <c r="F647" s="123"/>
    </row>
    <row r="648" spans="1:6" s="101" customFormat="1" ht="15" customHeight="1">
      <c r="A648" s="117" t="s">
        <v>61</v>
      </c>
      <c r="B648" s="123"/>
      <c r="C648" s="123"/>
      <c r="D648" s="113">
        <f t="shared" si="37"/>
        <v>0</v>
      </c>
      <c r="E648" s="114">
        <f t="shared" si="38"/>
        <v>0</v>
      </c>
      <c r="F648" s="123"/>
    </row>
    <row r="649" spans="1:6" s="101" customFormat="1" ht="15" customHeight="1">
      <c r="A649" s="117" t="s">
        <v>510</v>
      </c>
      <c r="B649" s="123"/>
      <c r="C649" s="123"/>
      <c r="D649" s="113">
        <f t="shared" si="37"/>
        <v>0</v>
      </c>
      <c r="E649" s="114">
        <f t="shared" si="38"/>
        <v>0</v>
      </c>
      <c r="F649" s="123"/>
    </row>
    <row r="650" spans="1:6" s="101" customFormat="1" ht="15" customHeight="1">
      <c r="A650" s="115" t="s">
        <v>511</v>
      </c>
      <c r="B650" s="122">
        <f>SUM(B651:B652)</f>
        <v>0</v>
      </c>
      <c r="C650" s="122">
        <f>SUM(C651:C652)</f>
        <v>0</v>
      </c>
      <c r="D650" s="113">
        <f t="shared" si="37"/>
        <v>0</v>
      </c>
      <c r="E650" s="114">
        <f t="shared" si="38"/>
        <v>0</v>
      </c>
      <c r="F650" s="122">
        <f>SUM(F651:F652)</f>
        <v>4275</v>
      </c>
    </row>
    <row r="651" spans="1:6" s="101" customFormat="1" ht="15" customHeight="1">
      <c r="A651" s="117" t="s">
        <v>512</v>
      </c>
      <c r="B651" s="123"/>
      <c r="C651" s="123"/>
      <c r="D651" s="113">
        <f t="shared" si="37"/>
        <v>0</v>
      </c>
      <c r="E651" s="114">
        <f t="shared" si="38"/>
        <v>0</v>
      </c>
      <c r="F651" s="123">
        <v>4183</v>
      </c>
    </row>
    <row r="652" spans="1:6" s="101" customFormat="1" ht="15" customHeight="1">
      <c r="A652" s="117" t="s">
        <v>513</v>
      </c>
      <c r="B652" s="123"/>
      <c r="C652" s="123"/>
      <c r="D652" s="113">
        <f t="shared" si="37"/>
        <v>0</v>
      </c>
      <c r="E652" s="114">
        <f t="shared" si="38"/>
        <v>0</v>
      </c>
      <c r="F652" s="123">
        <v>92</v>
      </c>
    </row>
    <row r="653" spans="1:6" s="101" customFormat="1" ht="15" customHeight="1">
      <c r="A653" s="115" t="s">
        <v>514</v>
      </c>
      <c r="B653" s="122">
        <f>SUM(B654:B655)</f>
        <v>0</v>
      </c>
      <c r="C653" s="122">
        <f>SUM(C654:C655)</f>
        <v>110</v>
      </c>
      <c r="D653" s="113">
        <f t="shared" si="37"/>
        <v>110</v>
      </c>
      <c r="E653" s="114">
        <f t="shared" si="38"/>
        <v>0</v>
      </c>
      <c r="F653" s="122">
        <f>SUM(F654:F655)</f>
        <v>220</v>
      </c>
    </row>
    <row r="654" spans="1:6" s="101" customFormat="1" ht="15" customHeight="1">
      <c r="A654" s="117" t="s">
        <v>515</v>
      </c>
      <c r="B654" s="123"/>
      <c r="C654" s="123">
        <v>110</v>
      </c>
      <c r="D654" s="113">
        <f t="shared" si="37"/>
        <v>110</v>
      </c>
      <c r="E654" s="114">
        <f t="shared" si="38"/>
        <v>0</v>
      </c>
      <c r="F654" s="123">
        <v>220</v>
      </c>
    </row>
    <row r="655" spans="1:6" s="101" customFormat="1" ht="15" customHeight="1">
      <c r="A655" s="117" t="s">
        <v>516</v>
      </c>
      <c r="B655" s="123"/>
      <c r="C655" s="123"/>
      <c r="D655" s="113">
        <f t="shared" si="37"/>
        <v>0</v>
      </c>
      <c r="E655" s="114">
        <f t="shared" si="38"/>
        <v>0</v>
      </c>
      <c r="F655" s="123"/>
    </row>
    <row r="656" spans="1:6" s="101" customFormat="1" ht="15" customHeight="1">
      <c r="A656" s="115" t="s">
        <v>517</v>
      </c>
      <c r="B656" s="122">
        <f>SUM(B657:B658)</f>
        <v>0</v>
      </c>
      <c r="C656" s="122">
        <f>SUM(C657:C658)</f>
        <v>0</v>
      </c>
      <c r="D656" s="113">
        <f t="shared" si="37"/>
        <v>0</v>
      </c>
      <c r="E656" s="114">
        <f t="shared" si="38"/>
        <v>0</v>
      </c>
      <c r="F656" s="122">
        <f>SUM(F657:F658)</f>
        <v>214</v>
      </c>
    </row>
    <row r="657" spans="1:6" s="101" customFormat="1" ht="15" customHeight="1">
      <c r="A657" s="117" t="s">
        <v>518</v>
      </c>
      <c r="B657" s="123"/>
      <c r="C657" s="123"/>
      <c r="D657" s="113">
        <f t="shared" si="37"/>
        <v>0</v>
      </c>
      <c r="E657" s="114">
        <f t="shared" si="38"/>
        <v>0</v>
      </c>
      <c r="F657" s="123"/>
    </row>
    <row r="658" spans="1:6" s="101" customFormat="1" ht="15" customHeight="1">
      <c r="A658" s="117" t="s">
        <v>519</v>
      </c>
      <c r="B658" s="123"/>
      <c r="C658" s="123"/>
      <c r="D658" s="113">
        <f t="shared" si="37"/>
        <v>0</v>
      </c>
      <c r="E658" s="114">
        <f t="shared" si="38"/>
        <v>0</v>
      </c>
      <c r="F658" s="123">
        <v>214</v>
      </c>
    </row>
    <row r="659" spans="1:6" s="101" customFormat="1" ht="15" customHeight="1">
      <c r="A659" s="115" t="s">
        <v>520</v>
      </c>
      <c r="B659" s="122">
        <f>SUM(B660:B661)</f>
        <v>0</v>
      </c>
      <c r="C659" s="122">
        <f>SUM(C660:C661)</f>
        <v>0</v>
      </c>
      <c r="D659" s="113">
        <f t="shared" si="37"/>
        <v>0</v>
      </c>
      <c r="E659" s="114">
        <f t="shared" si="38"/>
        <v>0</v>
      </c>
      <c r="F659" s="122">
        <f>SUM(F660:F661)</f>
        <v>0</v>
      </c>
    </row>
    <row r="660" spans="1:6" s="101" customFormat="1" ht="15" customHeight="1">
      <c r="A660" s="117" t="s">
        <v>521</v>
      </c>
      <c r="B660" s="123"/>
      <c r="C660" s="123"/>
      <c r="D660" s="113">
        <f t="shared" si="37"/>
        <v>0</v>
      </c>
      <c r="E660" s="114">
        <f t="shared" si="38"/>
        <v>0</v>
      </c>
      <c r="F660" s="123"/>
    </row>
    <row r="661" spans="1:6" s="101" customFormat="1" ht="15" customHeight="1">
      <c r="A661" s="117" t="s">
        <v>522</v>
      </c>
      <c r="B661" s="123"/>
      <c r="C661" s="123"/>
      <c r="D661" s="113">
        <f t="shared" si="37"/>
        <v>0</v>
      </c>
      <c r="E661" s="114">
        <f t="shared" si="38"/>
        <v>0</v>
      </c>
      <c r="F661" s="123"/>
    </row>
    <row r="662" spans="1:6" s="101" customFormat="1" ht="15" customHeight="1">
      <c r="A662" s="115" t="s">
        <v>523</v>
      </c>
      <c r="B662" s="122">
        <f>SUM(B663:B664)</f>
        <v>0</v>
      </c>
      <c r="C662" s="122">
        <f>SUM(C663:C664)</f>
        <v>10</v>
      </c>
      <c r="D662" s="113">
        <f t="shared" si="37"/>
        <v>10</v>
      </c>
      <c r="E662" s="114">
        <f t="shared" si="38"/>
        <v>0</v>
      </c>
      <c r="F662" s="122">
        <f>SUM(F663:F664)</f>
        <v>17</v>
      </c>
    </row>
    <row r="663" spans="1:6" s="101" customFormat="1" ht="15" customHeight="1">
      <c r="A663" s="117" t="s">
        <v>524</v>
      </c>
      <c r="B663" s="123"/>
      <c r="C663" s="123">
        <v>10</v>
      </c>
      <c r="D663" s="113">
        <f t="shared" si="37"/>
        <v>10</v>
      </c>
      <c r="E663" s="114">
        <f t="shared" si="38"/>
        <v>0</v>
      </c>
      <c r="F663" s="123">
        <v>17</v>
      </c>
    </row>
    <row r="664" spans="1:6" s="101" customFormat="1" ht="15" customHeight="1">
      <c r="A664" s="117" t="s">
        <v>525</v>
      </c>
      <c r="B664" s="123"/>
      <c r="C664" s="123"/>
      <c r="D664" s="113">
        <f t="shared" si="37"/>
        <v>0</v>
      </c>
      <c r="E664" s="114">
        <f t="shared" si="38"/>
        <v>0</v>
      </c>
      <c r="F664" s="123"/>
    </row>
    <row r="665" spans="1:6" s="101" customFormat="1" ht="15" customHeight="1">
      <c r="A665" s="115" t="s">
        <v>526</v>
      </c>
      <c r="B665" s="122">
        <f>SUM(B666:B668)</f>
        <v>10083</v>
      </c>
      <c r="C665" s="122">
        <f>SUM(C666:C668)</f>
        <v>3220</v>
      </c>
      <c r="D665" s="113">
        <f t="shared" si="37"/>
        <v>-6863</v>
      </c>
      <c r="E665" s="114">
        <f t="shared" si="38"/>
        <v>-68.065060001983539</v>
      </c>
      <c r="F665" s="122">
        <f>SUM(F666:F668)</f>
        <v>3220</v>
      </c>
    </row>
    <row r="666" spans="1:6" s="101" customFormat="1" ht="15" customHeight="1">
      <c r="A666" s="117" t="s">
        <v>527</v>
      </c>
      <c r="B666" s="123">
        <v>10083</v>
      </c>
      <c r="C666" s="123">
        <v>3000</v>
      </c>
      <c r="D666" s="113">
        <f t="shared" si="37"/>
        <v>-7083</v>
      </c>
      <c r="E666" s="114">
        <f t="shared" si="38"/>
        <v>-70.246950312407023</v>
      </c>
      <c r="F666" s="123">
        <v>3000</v>
      </c>
    </row>
    <row r="667" spans="1:6" s="101" customFormat="1" ht="15" customHeight="1">
      <c r="A667" s="117" t="s">
        <v>528</v>
      </c>
      <c r="B667" s="123"/>
      <c r="C667" s="123"/>
      <c r="D667" s="113">
        <f t="shared" si="37"/>
        <v>0</v>
      </c>
      <c r="E667" s="114">
        <f t="shared" si="38"/>
        <v>0</v>
      </c>
      <c r="F667" s="123"/>
    </row>
    <row r="668" spans="1:6" s="101" customFormat="1" ht="15" customHeight="1">
      <c r="A668" s="117" t="s">
        <v>529</v>
      </c>
      <c r="B668" s="123"/>
      <c r="C668" s="123">
        <v>220</v>
      </c>
      <c r="D668" s="113">
        <f t="shared" si="37"/>
        <v>220</v>
      </c>
      <c r="E668" s="114">
        <f t="shared" si="38"/>
        <v>0</v>
      </c>
      <c r="F668" s="123">
        <v>220</v>
      </c>
    </row>
    <row r="669" spans="1:6" s="101" customFormat="1" ht="15" customHeight="1">
      <c r="A669" s="115" t="s">
        <v>530</v>
      </c>
      <c r="B669" s="122">
        <f>SUM(B670:B673)</f>
        <v>0</v>
      </c>
      <c r="C669" s="122">
        <f>SUM(C670:C673)</f>
        <v>163</v>
      </c>
      <c r="D669" s="113">
        <f t="shared" si="37"/>
        <v>163</v>
      </c>
      <c r="E669" s="114">
        <f t="shared" si="38"/>
        <v>0</v>
      </c>
      <c r="F669" s="122">
        <f>SUM(F670:F673)</f>
        <v>163</v>
      </c>
    </row>
    <row r="670" spans="1:6" s="101" customFormat="1" ht="15" customHeight="1">
      <c r="A670" s="117" t="s">
        <v>531</v>
      </c>
      <c r="B670" s="123"/>
      <c r="C670" s="123"/>
      <c r="D670" s="113">
        <f t="shared" si="37"/>
        <v>0</v>
      </c>
      <c r="E670" s="114">
        <f t="shared" si="38"/>
        <v>0</v>
      </c>
      <c r="F670" s="123"/>
    </row>
    <row r="671" spans="1:6" s="101" customFormat="1" ht="15" customHeight="1">
      <c r="A671" s="117" t="s">
        <v>532</v>
      </c>
      <c r="B671" s="123"/>
      <c r="C671" s="123"/>
      <c r="D671" s="113">
        <f t="shared" si="37"/>
        <v>0</v>
      </c>
      <c r="E671" s="114">
        <f t="shared" si="38"/>
        <v>0</v>
      </c>
      <c r="F671" s="123"/>
    </row>
    <row r="672" spans="1:6" s="101" customFormat="1" ht="15" customHeight="1">
      <c r="A672" s="117" t="s">
        <v>533</v>
      </c>
      <c r="B672" s="123"/>
      <c r="C672" s="123"/>
      <c r="D672" s="113">
        <f t="shared" si="37"/>
        <v>0</v>
      </c>
      <c r="E672" s="114">
        <f t="shared" si="38"/>
        <v>0</v>
      </c>
      <c r="F672" s="123"/>
    </row>
    <row r="673" spans="1:6" s="101" customFormat="1" ht="15" customHeight="1">
      <c r="A673" s="117" t="s">
        <v>534</v>
      </c>
      <c r="B673" s="123"/>
      <c r="C673" s="123">
        <v>163</v>
      </c>
      <c r="D673" s="113">
        <f t="shared" si="37"/>
        <v>163</v>
      </c>
      <c r="E673" s="114">
        <f t="shared" si="38"/>
        <v>0</v>
      </c>
      <c r="F673" s="123">
        <v>163</v>
      </c>
    </row>
    <row r="674" spans="1:6" s="101" customFormat="1" ht="15" customHeight="1">
      <c r="A674" s="115" t="s">
        <v>535</v>
      </c>
      <c r="B674" s="121">
        <f>SUM(B675:B681)</f>
        <v>0</v>
      </c>
      <c r="C674" s="121">
        <f>SUM(C675:C681)</f>
        <v>25</v>
      </c>
      <c r="D674" s="113">
        <f t="shared" si="37"/>
        <v>25</v>
      </c>
      <c r="E674" s="114">
        <f t="shared" si="38"/>
        <v>0</v>
      </c>
      <c r="F674" s="121">
        <f>SUM(F675:F681)</f>
        <v>25</v>
      </c>
    </row>
    <row r="675" spans="1:6" s="101" customFormat="1" ht="15" customHeight="1">
      <c r="A675" s="117" t="s">
        <v>59</v>
      </c>
      <c r="B675" s="123"/>
      <c r="C675" s="123"/>
      <c r="D675" s="113">
        <f t="shared" si="37"/>
        <v>0</v>
      </c>
      <c r="E675" s="114">
        <f t="shared" si="38"/>
        <v>0</v>
      </c>
      <c r="F675" s="123"/>
    </row>
    <row r="676" spans="1:6" s="101" customFormat="1" ht="15" customHeight="1">
      <c r="A676" s="117" t="s">
        <v>60</v>
      </c>
      <c r="B676" s="123"/>
      <c r="C676" s="123"/>
      <c r="D676" s="113">
        <f t="shared" si="37"/>
        <v>0</v>
      </c>
      <c r="E676" s="114">
        <f t="shared" si="38"/>
        <v>0</v>
      </c>
      <c r="F676" s="123"/>
    </row>
    <row r="677" spans="1:6" s="101" customFormat="1" ht="15" customHeight="1">
      <c r="A677" s="117" t="s">
        <v>61</v>
      </c>
      <c r="B677" s="123"/>
      <c r="C677" s="123"/>
      <c r="D677" s="113">
        <f t="shared" si="37"/>
        <v>0</v>
      </c>
      <c r="E677" s="114">
        <f t="shared" si="38"/>
        <v>0</v>
      </c>
      <c r="F677" s="123"/>
    </row>
    <row r="678" spans="1:6" s="101" customFormat="1" ht="15" customHeight="1">
      <c r="A678" s="117" t="s">
        <v>536</v>
      </c>
      <c r="B678" s="123"/>
      <c r="C678" s="123">
        <v>25</v>
      </c>
      <c r="D678" s="113">
        <f t="shared" si="37"/>
        <v>25</v>
      </c>
      <c r="E678" s="114">
        <f t="shared" si="38"/>
        <v>0</v>
      </c>
      <c r="F678" s="123">
        <v>25</v>
      </c>
    </row>
    <row r="679" spans="1:6" s="101" customFormat="1" ht="15" customHeight="1">
      <c r="A679" s="117" t="s">
        <v>537</v>
      </c>
      <c r="B679" s="123"/>
      <c r="C679" s="123"/>
      <c r="D679" s="113">
        <f t="shared" si="37"/>
        <v>0</v>
      </c>
      <c r="E679" s="114">
        <f t="shared" si="38"/>
        <v>0</v>
      </c>
      <c r="F679" s="123"/>
    </row>
    <row r="680" spans="1:6" s="101" customFormat="1" ht="15" customHeight="1">
      <c r="A680" s="117" t="s">
        <v>68</v>
      </c>
      <c r="B680" s="123"/>
      <c r="C680" s="123"/>
      <c r="D680" s="113">
        <f t="shared" ref="D680:D732" si="39">C680-B680</f>
        <v>0</v>
      </c>
      <c r="E680" s="114">
        <f t="shared" ref="E680:E743" si="40">IF(B680=0,,D680/B680*100)</f>
        <v>0</v>
      </c>
      <c r="F680" s="123"/>
    </row>
    <row r="681" spans="1:6" s="101" customFormat="1" ht="15" customHeight="1">
      <c r="A681" s="117" t="s">
        <v>538</v>
      </c>
      <c r="B681" s="123"/>
      <c r="C681" s="123"/>
      <c r="D681" s="113">
        <f t="shared" si="39"/>
        <v>0</v>
      </c>
      <c r="E681" s="114">
        <f t="shared" si="40"/>
        <v>0</v>
      </c>
      <c r="F681" s="123"/>
    </row>
    <row r="682" spans="1:6" s="101" customFormat="1" ht="15" customHeight="1">
      <c r="A682" s="115" t="s">
        <v>539</v>
      </c>
      <c r="B682" s="122">
        <f>B683</f>
        <v>0</v>
      </c>
      <c r="C682" s="122">
        <f>C683</f>
        <v>434</v>
      </c>
      <c r="D682" s="113">
        <f t="shared" si="39"/>
        <v>434</v>
      </c>
      <c r="E682" s="114">
        <f t="shared" si="40"/>
        <v>0</v>
      </c>
      <c r="F682" s="122">
        <f>F683</f>
        <v>434</v>
      </c>
    </row>
    <row r="683" spans="1:6" s="101" customFormat="1" ht="15" customHeight="1">
      <c r="A683" s="117" t="s">
        <v>540</v>
      </c>
      <c r="B683" s="123"/>
      <c r="C683" s="123">
        <v>434</v>
      </c>
      <c r="D683" s="113">
        <f t="shared" si="39"/>
        <v>434</v>
      </c>
      <c r="E683" s="114">
        <f t="shared" si="40"/>
        <v>0</v>
      </c>
      <c r="F683" s="123">
        <v>434</v>
      </c>
    </row>
    <row r="684" spans="1:6" s="101" customFormat="1" ht="15" customHeight="1">
      <c r="A684" s="115" t="s">
        <v>541</v>
      </c>
      <c r="B684" s="122">
        <f>B685+B690+B703+B707+B719+B722+B726+B731+B735+B739+B751+B753</f>
        <v>1165</v>
      </c>
      <c r="C684" s="122">
        <f>C685+C690+C703+C707+C719+C722+C726+C731+C735+C739+C751+C753+C742</f>
        <v>2484</v>
      </c>
      <c r="D684" s="113">
        <f t="shared" si="39"/>
        <v>1319</v>
      </c>
      <c r="E684" s="114">
        <f t="shared" si="40"/>
        <v>113.21888412017167</v>
      </c>
      <c r="F684" s="122">
        <f>F685+F690+F703+F707+F719+F722+F726+F731+F735+F739+F751+F753+F742</f>
        <v>3998</v>
      </c>
    </row>
    <row r="685" spans="1:6" s="101" customFormat="1" ht="15" customHeight="1">
      <c r="A685" s="115" t="s">
        <v>542</v>
      </c>
      <c r="B685" s="122">
        <f>SUM(B686:B689)</f>
        <v>72</v>
      </c>
      <c r="C685" s="122">
        <f>SUM(C686:C689)</f>
        <v>81</v>
      </c>
      <c r="D685" s="113">
        <f t="shared" si="39"/>
        <v>9</v>
      </c>
      <c r="E685" s="114">
        <f t="shared" si="40"/>
        <v>12.5</v>
      </c>
      <c r="F685" s="122">
        <f>SUM(F686:F689)</f>
        <v>81</v>
      </c>
    </row>
    <row r="686" spans="1:6" s="101" customFormat="1" ht="15" customHeight="1">
      <c r="A686" s="117" t="s">
        <v>59</v>
      </c>
      <c r="B686" s="123">
        <v>72</v>
      </c>
      <c r="C686" s="123">
        <v>71</v>
      </c>
      <c r="D686" s="113">
        <f t="shared" si="39"/>
        <v>-1</v>
      </c>
      <c r="E686" s="114">
        <f t="shared" si="40"/>
        <v>-1.3888888888888888</v>
      </c>
      <c r="F686" s="123">
        <v>71</v>
      </c>
    </row>
    <row r="687" spans="1:6" s="101" customFormat="1" ht="15" customHeight="1">
      <c r="A687" s="117" t="s">
        <v>60</v>
      </c>
      <c r="B687" s="123"/>
      <c r="C687" s="123"/>
      <c r="D687" s="113">
        <f t="shared" si="39"/>
        <v>0</v>
      </c>
      <c r="E687" s="114">
        <f t="shared" si="40"/>
        <v>0</v>
      </c>
      <c r="F687" s="123"/>
    </row>
    <row r="688" spans="1:6" s="101" customFormat="1" ht="15" customHeight="1">
      <c r="A688" s="117" t="s">
        <v>61</v>
      </c>
      <c r="B688" s="123"/>
      <c r="C688" s="123">
        <v>3</v>
      </c>
      <c r="D688" s="113">
        <f t="shared" si="39"/>
        <v>3</v>
      </c>
      <c r="E688" s="114">
        <f t="shared" si="40"/>
        <v>0</v>
      </c>
      <c r="F688" s="123">
        <v>3</v>
      </c>
    </row>
    <row r="689" spans="1:6" s="101" customFormat="1" ht="15" customHeight="1">
      <c r="A689" s="117" t="s">
        <v>543</v>
      </c>
      <c r="B689" s="123"/>
      <c r="C689" s="123">
        <v>7</v>
      </c>
      <c r="D689" s="113">
        <f t="shared" si="39"/>
        <v>7</v>
      </c>
      <c r="E689" s="114">
        <f t="shared" si="40"/>
        <v>0</v>
      </c>
      <c r="F689" s="123">
        <v>7</v>
      </c>
    </row>
    <row r="690" spans="1:6" s="101" customFormat="1" ht="15" customHeight="1">
      <c r="A690" s="115" t="s">
        <v>544</v>
      </c>
      <c r="B690" s="122">
        <f>SUM(B691:B702)</f>
        <v>18</v>
      </c>
      <c r="C690" s="122">
        <f>SUM(C691:C702)</f>
        <v>0</v>
      </c>
      <c r="D690" s="113">
        <f t="shared" si="39"/>
        <v>-18</v>
      </c>
      <c r="E690" s="114">
        <f t="shared" si="40"/>
        <v>-100</v>
      </c>
      <c r="F690" s="122">
        <f>SUM(F691:F702)</f>
        <v>0</v>
      </c>
    </row>
    <row r="691" spans="1:6" s="101" customFormat="1" ht="15" customHeight="1">
      <c r="A691" s="117" t="s">
        <v>545</v>
      </c>
      <c r="B691" s="123">
        <v>18</v>
      </c>
      <c r="C691" s="123"/>
      <c r="D691" s="113">
        <f t="shared" si="39"/>
        <v>-18</v>
      </c>
      <c r="E691" s="114">
        <f t="shared" si="40"/>
        <v>-100</v>
      </c>
      <c r="F691" s="123"/>
    </row>
    <row r="692" spans="1:6" s="101" customFormat="1" ht="15" customHeight="1">
      <c r="A692" s="117" t="s">
        <v>546</v>
      </c>
      <c r="B692" s="123"/>
      <c r="C692" s="123"/>
      <c r="D692" s="113">
        <f t="shared" si="39"/>
        <v>0</v>
      </c>
      <c r="E692" s="114">
        <f t="shared" si="40"/>
        <v>0</v>
      </c>
      <c r="F692" s="123"/>
    </row>
    <row r="693" spans="1:6" s="101" customFormat="1" ht="15" customHeight="1">
      <c r="A693" s="117" t="s">
        <v>547</v>
      </c>
      <c r="B693" s="123"/>
      <c r="C693" s="123"/>
      <c r="D693" s="113">
        <f t="shared" si="39"/>
        <v>0</v>
      </c>
      <c r="E693" s="114">
        <f t="shared" si="40"/>
        <v>0</v>
      </c>
      <c r="F693" s="123"/>
    </row>
    <row r="694" spans="1:6" s="101" customFormat="1" ht="15" customHeight="1">
      <c r="A694" s="117" t="s">
        <v>548</v>
      </c>
      <c r="B694" s="123"/>
      <c r="C694" s="123"/>
      <c r="D694" s="113">
        <f t="shared" si="39"/>
        <v>0</v>
      </c>
      <c r="E694" s="114">
        <f t="shared" si="40"/>
        <v>0</v>
      </c>
      <c r="F694" s="123"/>
    </row>
    <row r="695" spans="1:6" s="101" customFormat="1" ht="15" customHeight="1">
      <c r="A695" s="117" t="s">
        <v>549</v>
      </c>
      <c r="B695" s="123"/>
      <c r="C695" s="123"/>
      <c r="D695" s="113">
        <f t="shared" si="39"/>
        <v>0</v>
      </c>
      <c r="E695" s="114">
        <f t="shared" si="40"/>
        <v>0</v>
      </c>
      <c r="F695" s="123"/>
    </row>
    <row r="696" spans="1:6" s="101" customFormat="1" ht="15" customHeight="1">
      <c r="A696" s="117" t="s">
        <v>550</v>
      </c>
      <c r="B696" s="123"/>
      <c r="C696" s="123"/>
      <c r="D696" s="113">
        <f t="shared" si="39"/>
        <v>0</v>
      </c>
      <c r="E696" s="114">
        <f t="shared" si="40"/>
        <v>0</v>
      </c>
      <c r="F696" s="123"/>
    </row>
    <row r="697" spans="1:6" s="101" customFormat="1" ht="15" customHeight="1">
      <c r="A697" s="117" t="s">
        <v>551</v>
      </c>
      <c r="B697" s="123"/>
      <c r="C697" s="123"/>
      <c r="D697" s="113">
        <f t="shared" si="39"/>
        <v>0</v>
      </c>
      <c r="E697" s="114">
        <f t="shared" si="40"/>
        <v>0</v>
      </c>
      <c r="F697" s="123"/>
    </row>
    <row r="698" spans="1:6" s="101" customFormat="1" ht="15" customHeight="1">
      <c r="A698" s="117" t="s">
        <v>552</v>
      </c>
      <c r="B698" s="123"/>
      <c r="C698" s="123"/>
      <c r="D698" s="113">
        <f t="shared" si="39"/>
        <v>0</v>
      </c>
      <c r="E698" s="114">
        <f t="shared" si="40"/>
        <v>0</v>
      </c>
      <c r="F698" s="123"/>
    </row>
    <row r="699" spans="1:6" s="101" customFormat="1" ht="15" customHeight="1">
      <c r="A699" s="117" t="s">
        <v>553</v>
      </c>
      <c r="B699" s="123"/>
      <c r="C699" s="123"/>
      <c r="D699" s="113">
        <f t="shared" si="39"/>
        <v>0</v>
      </c>
      <c r="E699" s="114">
        <f t="shared" si="40"/>
        <v>0</v>
      </c>
      <c r="F699" s="123"/>
    </row>
    <row r="700" spans="1:6" s="101" customFormat="1" ht="15" customHeight="1">
      <c r="A700" s="117" t="s">
        <v>554</v>
      </c>
      <c r="B700" s="123"/>
      <c r="C700" s="123"/>
      <c r="D700" s="113">
        <f t="shared" si="39"/>
        <v>0</v>
      </c>
      <c r="E700" s="114">
        <f t="shared" si="40"/>
        <v>0</v>
      </c>
      <c r="F700" s="123"/>
    </row>
    <row r="701" spans="1:6" s="101" customFormat="1" ht="15" customHeight="1">
      <c r="A701" s="117" t="s">
        <v>555</v>
      </c>
      <c r="B701" s="123"/>
      <c r="C701" s="123"/>
      <c r="D701" s="113">
        <f t="shared" si="39"/>
        <v>0</v>
      </c>
      <c r="E701" s="114">
        <f t="shared" si="40"/>
        <v>0</v>
      </c>
      <c r="F701" s="123"/>
    </row>
    <row r="702" spans="1:6" s="101" customFormat="1" ht="15" customHeight="1">
      <c r="A702" s="117" t="s">
        <v>556</v>
      </c>
      <c r="B702" s="123"/>
      <c r="C702" s="123"/>
      <c r="D702" s="113">
        <f t="shared" si="39"/>
        <v>0</v>
      </c>
      <c r="E702" s="114">
        <f t="shared" si="40"/>
        <v>0</v>
      </c>
      <c r="F702" s="123"/>
    </row>
    <row r="703" spans="1:6" s="101" customFormat="1" ht="15" customHeight="1">
      <c r="A703" s="115" t="s">
        <v>557</v>
      </c>
      <c r="B703" s="122">
        <f>SUM(B704:B706)</f>
        <v>48</v>
      </c>
      <c r="C703" s="122">
        <f>SUM(C704:C706)</f>
        <v>130</v>
      </c>
      <c r="D703" s="113">
        <f t="shared" si="39"/>
        <v>82</v>
      </c>
      <c r="E703" s="114">
        <f t="shared" si="40"/>
        <v>170.83333333333331</v>
      </c>
      <c r="F703" s="122">
        <f>SUM(F704:F706)</f>
        <v>194</v>
      </c>
    </row>
    <row r="704" spans="1:6" s="101" customFormat="1" ht="15" customHeight="1">
      <c r="A704" s="117" t="s">
        <v>558</v>
      </c>
      <c r="B704" s="123">
        <v>9</v>
      </c>
      <c r="C704" s="123">
        <v>104</v>
      </c>
      <c r="D704" s="113">
        <f t="shared" si="39"/>
        <v>95</v>
      </c>
      <c r="E704" s="114">
        <f t="shared" si="40"/>
        <v>1055.5555555555554</v>
      </c>
      <c r="F704" s="123">
        <v>104</v>
      </c>
    </row>
    <row r="705" spans="1:6" s="101" customFormat="1" ht="15" customHeight="1">
      <c r="A705" s="117" t="s">
        <v>559</v>
      </c>
      <c r="B705" s="123">
        <v>39</v>
      </c>
      <c r="C705" s="123">
        <v>26</v>
      </c>
      <c r="D705" s="113">
        <f t="shared" si="39"/>
        <v>-13</v>
      </c>
      <c r="E705" s="114">
        <f t="shared" si="40"/>
        <v>-33.333333333333329</v>
      </c>
      <c r="F705" s="123">
        <v>26</v>
      </c>
    </row>
    <row r="706" spans="1:6" s="101" customFormat="1" ht="15" customHeight="1">
      <c r="A706" s="117" t="s">
        <v>560</v>
      </c>
      <c r="B706" s="123"/>
      <c r="C706" s="123"/>
      <c r="D706" s="113">
        <f t="shared" si="39"/>
        <v>0</v>
      </c>
      <c r="E706" s="114">
        <f t="shared" si="40"/>
        <v>0</v>
      </c>
      <c r="F706" s="123">
        <v>64</v>
      </c>
    </row>
    <row r="707" spans="1:6" s="101" customFormat="1" ht="15" customHeight="1">
      <c r="A707" s="115" t="s">
        <v>561</v>
      </c>
      <c r="B707" s="122">
        <f>SUM(B708:B718)</f>
        <v>231</v>
      </c>
      <c r="C707" s="122">
        <f>SUM(C708:C718)</f>
        <v>607</v>
      </c>
      <c r="D707" s="113">
        <f t="shared" si="39"/>
        <v>376</v>
      </c>
      <c r="E707" s="114">
        <f t="shared" si="40"/>
        <v>162.77056277056278</v>
      </c>
      <c r="F707" s="122">
        <f>SUM(F708:F718)</f>
        <v>1222</v>
      </c>
    </row>
    <row r="708" spans="1:6" s="101" customFormat="1" ht="15" customHeight="1">
      <c r="A708" s="117" t="s">
        <v>562</v>
      </c>
      <c r="B708" s="123">
        <v>153</v>
      </c>
      <c r="C708" s="123">
        <v>120</v>
      </c>
      <c r="D708" s="113">
        <f t="shared" si="39"/>
        <v>-33</v>
      </c>
      <c r="E708" s="114">
        <f t="shared" si="40"/>
        <v>-21.568627450980394</v>
      </c>
      <c r="F708" s="123">
        <v>120</v>
      </c>
    </row>
    <row r="709" spans="1:6" s="101" customFormat="1" ht="15" customHeight="1">
      <c r="A709" s="117" t="s">
        <v>563</v>
      </c>
      <c r="B709" s="123"/>
      <c r="C709" s="123"/>
      <c r="D709" s="113">
        <f t="shared" si="39"/>
        <v>0</v>
      </c>
      <c r="E709" s="114">
        <f t="shared" si="40"/>
        <v>0</v>
      </c>
      <c r="F709" s="123"/>
    </row>
    <row r="710" spans="1:6" s="101" customFormat="1" ht="15" customHeight="1">
      <c r="A710" s="117" t="s">
        <v>564</v>
      </c>
      <c r="B710" s="123">
        <v>78</v>
      </c>
      <c r="C710" s="123">
        <v>76</v>
      </c>
      <c r="D710" s="113">
        <f t="shared" si="39"/>
        <v>-2</v>
      </c>
      <c r="E710" s="114">
        <f t="shared" si="40"/>
        <v>-2.5641025641025639</v>
      </c>
      <c r="F710" s="123">
        <v>76</v>
      </c>
    </row>
    <row r="711" spans="1:6" s="101" customFormat="1" ht="15" customHeight="1">
      <c r="A711" s="117" t="s">
        <v>565</v>
      </c>
      <c r="B711" s="123"/>
      <c r="C711" s="123"/>
      <c r="D711" s="113">
        <f t="shared" si="39"/>
        <v>0</v>
      </c>
      <c r="E711" s="114">
        <f t="shared" si="40"/>
        <v>0</v>
      </c>
      <c r="F711" s="123"/>
    </row>
    <row r="712" spans="1:6" s="101" customFormat="1" ht="15" customHeight="1">
      <c r="A712" s="117" t="s">
        <v>566</v>
      </c>
      <c r="B712" s="123"/>
      <c r="C712" s="123"/>
      <c r="D712" s="113">
        <f t="shared" si="39"/>
        <v>0</v>
      </c>
      <c r="E712" s="114">
        <f t="shared" si="40"/>
        <v>0</v>
      </c>
      <c r="F712" s="123"/>
    </row>
    <row r="713" spans="1:6" s="101" customFormat="1" ht="15" customHeight="1">
      <c r="A713" s="117" t="s">
        <v>567</v>
      </c>
      <c r="B713" s="123"/>
      <c r="C713" s="123"/>
      <c r="D713" s="113">
        <f t="shared" si="39"/>
        <v>0</v>
      </c>
      <c r="E713" s="114">
        <f t="shared" si="40"/>
        <v>0</v>
      </c>
      <c r="F713" s="123"/>
    </row>
    <row r="714" spans="1:6" s="101" customFormat="1" ht="15" customHeight="1">
      <c r="A714" s="117" t="s">
        <v>568</v>
      </c>
      <c r="B714" s="123"/>
      <c r="C714" s="123"/>
      <c r="D714" s="113">
        <f t="shared" si="39"/>
        <v>0</v>
      </c>
      <c r="E714" s="114">
        <f t="shared" si="40"/>
        <v>0</v>
      </c>
      <c r="F714" s="123"/>
    </row>
    <row r="715" spans="1:6" s="101" customFormat="1" ht="15" customHeight="1">
      <c r="A715" s="117" t="s">
        <v>569</v>
      </c>
      <c r="B715" s="123"/>
      <c r="C715" s="123">
        <v>411</v>
      </c>
      <c r="D715" s="113">
        <f t="shared" si="39"/>
        <v>411</v>
      </c>
      <c r="E715" s="114">
        <f t="shared" si="40"/>
        <v>0</v>
      </c>
      <c r="F715" s="123">
        <v>1026</v>
      </c>
    </row>
    <row r="716" spans="1:6" s="101" customFormat="1" ht="15" customHeight="1">
      <c r="A716" s="117" t="s">
        <v>570</v>
      </c>
      <c r="B716" s="123"/>
      <c r="C716" s="123"/>
      <c r="D716" s="113">
        <f t="shared" si="39"/>
        <v>0</v>
      </c>
      <c r="E716" s="114">
        <f t="shared" si="40"/>
        <v>0</v>
      </c>
      <c r="F716" s="123"/>
    </row>
    <row r="717" spans="1:6" s="101" customFormat="1" ht="15" customHeight="1">
      <c r="A717" s="117" t="s">
        <v>571</v>
      </c>
      <c r="B717" s="123"/>
      <c r="C717" s="123"/>
      <c r="D717" s="113">
        <f t="shared" si="39"/>
        <v>0</v>
      </c>
      <c r="E717" s="114">
        <f t="shared" si="40"/>
        <v>0</v>
      </c>
      <c r="F717" s="123"/>
    </row>
    <row r="718" spans="1:6" s="101" customFormat="1" ht="15" customHeight="1">
      <c r="A718" s="117" t="s">
        <v>572</v>
      </c>
      <c r="B718" s="123"/>
      <c r="C718" s="123"/>
      <c r="D718" s="113">
        <f t="shared" si="39"/>
        <v>0</v>
      </c>
      <c r="E718" s="114">
        <f t="shared" si="40"/>
        <v>0</v>
      </c>
      <c r="F718" s="123"/>
    </row>
    <row r="719" spans="1:6" s="101" customFormat="1" ht="15" customHeight="1">
      <c r="A719" s="115" t="s">
        <v>573</v>
      </c>
      <c r="B719" s="122">
        <f>SUM(B720:B721)</f>
        <v>0</v>
      </c>
      <c r="C719" s="122">
        <f>SUM(C720:C721)</f>
        <v>0</v>
      </c>
      <c r="D719" s="113">
        <f t="shared" si="39"/>
        <v>0</v>
      </c>
      <c r="E719" s="114">
        <f t="shared" si="40"/>
        <v>0</v>
      </c>
      <c r="F719" s="122">
        <f>SUM(F720:F721)</f>
        <v>0</v>
      </c>
    </row>
    <row r="720" spans="1:6" s="101" customFormat="1" ht="15" customHeight="1">
      <c r="A720" s="117" t="s">
        <v>574</v>
      </c>
      <c r="B720" s="123"/>
      <c r="C720" s="123"/>
      <c r="D720" s="113">
        <f t="shared" si="39"/>
        <v>0</v>
      </c>
      <c r="E720" s="114">
        <f t="shared" si="40"/>
        <v>0</v>
      </c>
      <c r="F720" s="123"/>
    </row>
    <row r="721" spans="1:6" s="101" customFormat="1" ht="15" customHeight="1">
      <c r="A721" s="117" t="s">
        <v>575</v>
      </c>
      <c r="B721" s="123"/>
      <c r="C721" s="123"/>
      <c r="D721" s="113">
        <f t="shared" si="39"/>
        <v>0</v>
      </c>
      <c r="E721" s="114">
        <f t="shared" si="40"/>
        <v>0</v>
      </c>
      <c r="F721" s="123"/>
    </row>
    <row r="722" spans="1:6" s="101" customFormat="1" ht="15" customHeight="1">
      <c r="A722" s="115" t="s">
        <v>576</v>
      </c>
      <c r="B722" s="122">
        <f>SUM(B723:B725)</f>
        <v>0</v>
      </c>
      <c r="C722" s="122">
        <f>SUM(C723:C725)</f>
        <v>203</v>
      </c>
      <c r="D722" s="113">
        <f t="shared" si="39"/>
        <v>203</v>
      </c>
      <c r="E722" s="114">
        <f t="shared" si="40"/>
        <v>0</v>
      </c>
      <c r="F722" s="122">
        <f>SUM(F723:F725)</f>
        <v>858</v>
      </c>
    </row>
    <row r="723" spans="1:6" s="101" customFormat="1" ht="15" customHeight="1">
      <c r="A723" s="117" t="s">
        <v>577</v>
      </c>
      <c r="B723" s="123"/>
      <c r="C723" s="123"/>
      <c r="D723" s="113">
        <f t="shared" si="39"/>
        <v>0</v>
      </c>
      <c r="E723" s="114">
        <f t="shared" si="40"/>
        <v>0</v>
      </c>
      <c r="F723" s="123"/>
    </row>
    <row r="724" spans="1:6" s="101" customFormat="1" ht="15" customHeight="1">
      <c r="A724" s="117" t="s">
        <v>578</v>
      </c>
      <c r="B724" s="123"/>
      <c r="C724" s="123">
        <v>202</v>
      </c>
      <c r="D724" s="113">
        <f t="shared" si="39"/>
        <v>202</v>
      </c>
      <c r="E724" s="114">
        <f t="shared" si="40"/>
        <v>0</v>
      </c>
      <c r="F724" s="123">
        <v>856</v>
      </c>
    </row>
    <row r="725" spans="1:6" s="101" customFormat="1" ht="15" customHeight="1">
      <c r="A725" s="117" t="s">
        <v>579</v>
      </c>
      <c r="B725" s="123"/>
      <c r="C725" s="123">
        <v>1</v>
      </c>
      <c r="D725" s="113">
        <f t="shared" si="39"/>
        <v>1</v>
      </c>
      <c r="E725" s="114">
        <f t="shared" si="40"/>
        <v>0</v>
      </c>
      <c r="F725" s="123">
        <v>2</v>
      </c>
    </row>
    <row r="726" spans="1:6" s="101" customFormat="1" ht="15" customHeight="1">
      <c r="A726" s="115" t="s">
        <v>580</v>
      </c>
      <c r="B726" s="122">
        <f>SUM(B727:B730)</f>
        <v>685</v>
      </c>
      <c r="C726" s="122">
        <f>SUM(C727:C730)</f>
        <v>949</v>
      </c>
      <c r="D726" s="113">
        <f t="shared" si="39"/>
        <v>264</v>
      </c>
      <c r="E726" s="114">
        <f t="shared" si="40"/>
        <v>38.540145985401459</v>
      </c>
      <c r="F726" s="122">
        <f>SUM(F727:F730)</f>
        <v>949</v>
      </c>
    </row>
    <row r="727" spans="1:6" s="101" customFormat="1" ht="15" customHeight="1">
      <c r="A727" s="117" t="s">
        <v>581</v>
      </c>
      <c r="B727" s="123">
        <v>681</v>
      </c>
      <c r="C727" s="123">
        <v>915</v>
      </c>
      <c r="D727" s="113">
        <f t="shared" si="39"/>
        <v>234</v>
      </c>
      <c r="E727" s="114">
        <f t="shared" si="40"/>
        <v>34.36123348017621</v>
      </c>
      <c r="F727" s="123">
        <v>915</v>
      </c>
    </row>
    <row r="728" spans="1:6" s="101" customFormat="1" ht="15" customHeight="1">
      <c r="A728" s="117" t="s">
        <v>582</v>
      </c>
      <c r="B728" s="123">
        <v>4</v>
      </c>
      <c r="C728" s="123">
        <v>4</v>
      </c>
      <c r="D728" s="113">
        <f t="shared" si="39"/>
        <v>0</v>
      </c>
      <c r="E728" s="114">
        <f t="shared" si="40"/>
        <v>0</v>
      </c>
      <c r="F728" s="123">
        <v>4</v>
      </c>
    </row>
    <row r="729" spans="1:6" s="101" customFormat="1" ht="15" customHeight="1">
      <c r="A729" s="117" t="s">
        <v>583</v>
      </c>
      <c r="B729" s="123"/>
      <c r="C729" s="123">
        <v>30</v>
      </c>
      <c r="D729" s="113">
        <f t="shared" si="39"/>
        <v>30</v>
      </c>
      <c r="E729" s="114">
        <f t="shared" si="40"/>
        <v>0</v>
      </c>
      <c r="F729" s="123">
        <v>30</v>
      </c>
    </row>
    <row r="730" spans="1:6" s="101" customFormat="1" ht="15" customHeight="1">
      <c r="A730" s="117" t="s">
        <v>584</v>
      </c>
      <c r="B730" s="123"/>
      <c r="C730" s="123"/>
      <c r="D730" s="113">
        <f t="shared" si="39"/>
        <v>0</v>
      </c>
      <c r="E730" s="114">
        <f t="shared" si="40"/>
        <v>0</v>
      </c>
      <c r="F730" s="123"/>
    </row>
    <row r="731" spans="1:6" s="101" customFormat="1" ht="15" customHeight="1">
      <c r="A731" s="115" t="s">
        <v>585</v>
      </c>
      <c r="B731" s="122">
        <f>SUM(B732:B734)</f>
        <v>111</v>
      </c>
      <c r="C731" s="122">
        <f>SUM(C732:C734)</f>
        <v>368</v>
      </c>
      <c r="D731" s="113">
        <f t="shared" si="39"/>
        <v>257</v>
      </c>
      <c r="E731" s="114">
        <f t="shared" si="40"/>
        <v>231.53153153153153</v>
      </c>
      <c r="F731" s="122">
        <f>SUM(F732:F734)</f>
        <v>368</v>
      </c>
    </row>
    <row r="732" spans="1:6" s="101" customFormat="1" ht="15" customHeight="1">
      <c r="A732" s="117" t="s">
        <v>586</v>
      </c>
      <c r="B732" s="123"/>
      <c r="C732" s="123"/>
      <c r="D732" s="113">
        <f t="shared" si="39"/>
        <v>0</v>
      </c>
      <c r="E732" s="114">
        <f t="shared" si="40"/>
        <v>0</v>
      </c>
      <c r="F732" s="123"/>
    </row>
    <row r="733" spans="1:6" s="101" customFormat="1" ht="15" customHeight="1">
      <c r="A733" s="117" t="s">
        <v>587</v>
      </c>
      <c r="B733" s="123"/>
      <c r="C733" s="123">
        <v>368</v>
      </c>
      <c r="D733" s="113">
        <v>368</v>
      </c>
      <c r="E733" s="114">
        <f t="shared" si="40"/>
        <v>0</v>
      </c>
      <c r="F733" s="123">
        <v>368</v>
      </c>
    </row>
    <row r="734" spans="1:6" s="101" customFormat="1" ht="15" customHeight="1">
      <c r="A734" s="117" t="s">
        <v>588</v>
      </c>
      <c r="B734" s="123">
        <v>111</v>
      </c>
      <c r="C734" s="123"/>
      <c r="D734" s="113">
        <f t="shared" ref="D734:D797" si="41">C734-B734</f>
        <v>-111</v>
      </c>
      <c r="E734" s="114">
        <f t="shared" si="40"/>
        <v>-100</v>
      </c>
      <c r="F734" s="123"/>
    </row>
    <row r="735" spans="1:6" s="101" customFormat="1" ht="15" customHeight="1">
      <c r="A735" s="115" t="s">
        <v>589</v>
      </c>
      <c r="B735" s="122">
        <f>SUM(B736:B738)</f>
        <v>0</v>
      </c>
      <c r="C735" s="122">
        <f>SUM(C736:C738)</f>
        <v>108</v>
      </c>
      <c r="D735" s="113">
        <f t="shared" si="41"/>
        <v>108</v>
      </c>
      <c r="E735" s="114">
        <f t="shared" si="40"/>
        <v>0</v>
      </c>
      <c r="F735" s="122">
        <f>SUM(F736:F738)</f>
        <v>287</v>
      </c>
    </row>
    <row r="736" spans="1:6" s="101" customFormat="1" ht="15" customHeight="1">
      <c r="A736" s="117" t="s">
        <v>590</v>
      </c>
      <c r="B736" s="123"/>
      <c r="C736" s="123">
        <v>107</v>
      </c>
      <c r="D736" s="113">
        <f t="shared" si="41"/>
        <v>107</v>
      </c>
      <c r="E736" s="114">
        <f t="shared" si="40"/>
        <v>0</v>
      </c>
      <c r="F736" s="123">
        <v>286</v>
      </c>
    </row>
    <row r="737" spans="1:6" s="101" customFormat="1" ht="15" customHeight="1">
      <c r="A737" s="117" t="s">
        <v>591</v>
      </c>
      <c r="B737" s="123"/>
      <c r="C737" s="123"/>
      <c r="D737" s="113">
        <f t="shared" si="41"/>
        <v>0</v>
      </c>
      <c r="E737" s="114">
        <f t="shared" si="40"/>
        <v>0</v>
      </c>
      <c r="F737" s="123"/>
    </row>
    <row r="738" spans="1:6" s="101" customFormat="1" ht="15" customHeight="1">
      <c r="A738" s="117" t="s">
        <v>592</v>
      </c>
      <c r="B738" s="123"/>
      <c r="C738" s="123">
        <v>1</v>
      </c>
      <c r="D738" s="113">
        <f t="shared" si="41"/>
        <v>1</v>
      </c>
      <c r="E738" s="114">
        <f t="shared" si="40"/>
        <v>0</v>
      </c>
      <c r="F738" s="123">
        <v>1</v>
      </c>
    </row>
    <row r="739" spans="1:6" s="101" customFormat="1" ht="15" customHeight="1">
      <c r="A739" s="115" t="s">
        <v>593</v>
      </c>
      <c r="B739" s="122">
        <f>SUM(B740:B741)</f>
        <v>0</v>
      </c>
      <c r="C739" s="122">
        <f>SUM(C740:C741)</f>
        <v>3</v>
      </c>
      <c r="D739" s="113">
        <f t="shared" si="41"/>
        <v>3</v>
      </c>
      <c r="E739" s="114">
        <f t="shared" si="40"/>
        <v>0</v>
      </c>
      <c r="F739" s="122">
        <f>SUM(F740:F741)</f>
        <v>4</v>
      </c>
    </row>
    <row r="740" spans="1:6" s="101" customFormat="1" ht="15" customHeight="1">
      <c r="A740" s="117" t="s">
        <v>594</v>
      </c>
      <c r="B740" s="123"/>
      <c r="C740" s="123">
        <v>3</v>
      </c>
      <c r="D740" s="113">
        <f t="shared" si="41"/>
        <v>3</v>
      </c>
      <c r="E740" s="114">
        <f t="shared" si="40"/>
        <v>0</v>
      </c>
      <c r="F740" s="123">
        <v>4</v>
      </c>
    </row>
    <row r="741" spans="1:6" s="101" customFormat="1" ht="15" customHeight="1">
      <c r="A741" s="117" t="s">
        <v>595</v>
      </c>
      <c r="B741" s="123"/>
      <c r="C741" s="123"/>
      <c r="D741" s="113">
        <f t="shared" si="41"/>
        <v>0</v>
      </c>
      <c r="E741" s="114">
        <f t="shared" si="40"/>
        <v>0</v>
      </c>
      <c r="F741" s="123"/>
    </row>
    <row r="742" spans="1:6" s="101" customFormat="1" ht="15" customHeight="1">
      <c r="A742" s="115" t="s">
        <v>596</v>
      </c>
      <c r="B742" s="121">
        <f>SUM(B743:B750)</f>
        <v>0</v>
      </c>
      <c r="C742" s="121">
        <f>SUM(C743:C750)</f>
        <v>35</v>
      </c>
      <c r="D742" s="113">
        <f t="shared" si="41"/>
        <v>35</v>
      </c>
      <c r="E742" s="114">
        <f t="shared" si="40"/>
        <v>0</v>
      </c>
      <c r="F742" s="121">
        <f>SUM(F743:F750)</f>
        <v>35</v>
      </c>
    </row>
    <row r="743" spans="1:6" s="101" customFormat="1" ht="15" customHeight="1">
      <c r="A743" s="117" t="s">
        <v>59</v>
      </c>
      <c r="B743" s="123"/>
      <c r="C743" s="123"/>
      <c r="D743" s="113">
        <f t="shared" si="41"/>
        <v>0</v>
      </c>
      <c r="E743" s="114">
        <f t="shared" si="40"/>
        <v>0</v>
      </c>
      <c r="F743" s="123"/>
    </row>
    <row r="744" spans="1:6" s="101" customFormat="1" ht="15" customHeight="1">
      <c r="A744" s="117" t="s">
        <v>60</v>
      </c>
      <c r="B744" s="123"/>
      <c r="C744" s="123"/>
      <c r="D744" s="113">
        <f t="shared" si="41"/>
        <v>0</v>
      </c>
      <c r="E744" s="114">
        <f t="shared" ref="E744:E807" si="42">IF(B744=0,,D744/B744*100)</f>
        <v>0</v>
      </c>
      <c r="F744" s="123"/>
    </row>
    <row r="745" spans="1:6" s="101" customFormat="1" ht="15" customHeight="1">
      <c r="A745" s="117" t="s">
        <v>61</v>
      </c>
      <c r="B745" s="123"/>
      <c r="C745" s="123"/>
      <c r="D745" s="113">
        <f t="shared" si="41"/>
        <v>0</v>
      </c>
      <c r="E745" s="114">
        <f t="shared" si="42"/>
        <v>0</v>
      </c>
      <c r="F745" s="123"/>
    </row>
    <row r="746" spans="1:6" s="101" customFormat="1" ht="15" customHeight="1">
      <c r="A746" s="117" t="s">
        <v>101</v>
      </c>
      <c r="B746" s="123"/>
      <c r="C746" s="123"/>
      <c r="D746" s="113">
        <f t="shared" si="41"/>
        <v>0</v>
      </c>
      <c r="E746" s="114">
        <f t="shared" si="42"/>
        <v>0</v>
      </c>
      <c r="F746" s="123"/>
    </row>
    <row r="747" spans="1:6" s="101" customFormat="1" ht="15" customHeight="1">
      <c r="A747" s="117" t="s">
        <v>597</v>
      </c>
      <c r="B747" s="123"/>
      <c r="C747" s="123"/>
      <c r="D747" s="113">
        <f t="shared" si="41"/>
        <v>0</v>
      </c>
      <c r="E747" s="114">
        <f t="shared" si="42"/>
        <v>0</v>
      </c>
      <c r="F747" s="123"/>
    </row>
    <row r="748" spans="1:6" s="101" customFormat="1" ht="15" customHeight="1">
      <c r="A748" s="117" t="s">
        <v>598</v>
      </c>
      <c r="B748" s="123"/>
      <c r="C748" s="123"/>
      <c r="D748" s="113">
        <f t="shared" si="41"/>
        <v>0</v>
      </c>
      <c r="E748" s="114">
        <f t="shared" si="42"/>
        <v>0</v>
      </c>
      <c r="F748" s="123"/>
    </row>
    <row r="749" spans="1:6" s="101" customFormat="1" ht="15" customHeight="1">
      <c r="A749" s="117" t="s">
        <v>68</v>
      </c>
      <c r="B749" s="123"/>
      <c r="C749" s="123">
        <v>35</v>
      </c>
      <c r="D749" s="113">
        <f t="shared" si="41"/>
        <v>35</v>
      </c>
      <c r="E749" s="114">
        <f t="shared" si="42"/>
        <v>0</v>
      </c>
      <c r="F749" s="123">
        <v>35</v>
      </c>
    </row>
    <row r="750" spans="1:6" s="101" customFormat="1" ht="15" customHeight="1">
      <c r="A750" s="117" t="s">
        <v>599</v>
      </c>
      <c r="B750" s="123"/>
      <c r="C750" s="123"/>
      <c r="D750" s="113">
        <f t="shared" si="41"/>
        <v>0</v>
      </c>
      <c r="E750" s="114">
        <f t="shared" si="42"/>
        <v>0</v>
      </c>
      <c r="F750" s="123"/>
    </row>
    <row r="751" spans="1:6" s="101" customFormat="1" ht="15" customHeight="1">
      <c r="A751" s="115" t="s">
        <v>600</v>
      </c>
      <c r="B751" s="121">
        <f>SUM(B752)</f>
        <v>0</v>
      </c>
      <c r="C751" s="121">
        <f>SUM(C752)</f>
        <v>0</v>
      </c>
      <c r="D751" s="113">
        <f t="shared" si="41"/>
        <v>0</v>
      </c>
      <c r="E751" s="114">
        <f t="shared" si="42"/>
        <v>0</v>
      </c>
      <c r="F751" s="121">
        <f>SUM(F752)</f>
        <v>0</v>
      </c>
    </row>
    <row r="752" spans="1:6" s="101" customFormat="1" ht="15" customHeight="1">
      <c r="A752" s="117" t="s">
        <v>601</v>
      </c>
      <c r="B752" s="123"/>
      <c r="C752" s="123"/>
      <c r="D752" s="113">
        <f t="shared" si="41"/>
        <v>0</v>
      </c>
      <c r="E752" s="114">
        <f t="shared" si="42"/>
        <v>0</v>
      </c>
      <c r="F752" s="123"/>
    </row>
    <row r="753" spans="1:6" s="101" customFormat="1" ht="15" customHeight="1">
      <c r="A753" s="115" t="s">
        <v>602</v>
      </c>
      <c r="B753" s="122">
        <f>B754</f>
        <v>0</v>
      </c>
      <c r="C753" s="122">
        <f>C754</f>
        <v>0</v>
      </c>
      <c r="D753" s="113">
        <f t="shared" si="41"/>
        <v>0</v>
      </c>
      <c r="E753" s="114">
        <f t="shared" si="42"/>
        <v>0</v>
      </c>
      <c r="F753" s="122">
        <f>F754</f>
        <v>0</v>
      </c>
    </row>
    <row r="754" spans="1:6" s="101" customFormat="1" ht="15" customHeight="1">
      <c r="A754" s="117" t="s">
        <v>603</v>
      </c>
      <c r="B754" s="123"/>
      <c r="C754" s="123"/>
      <c r="D754" s="113">
        <f t="shared" si="41"/>
        <v>0</v>
      </c>
      <c r="E754" s="114">
        <f t="shared" si="42"/>
        <v>0</v>
      </c>
      <c r="F754" s="123"/>
    </row>
    <row r="755" spans="1:6" s="101" customFormat="1" ht="15" customHeight="1">
      <c r="A755" s="115" t="s">
        <v>604</v>
      </c>
      <c r="B755" s="122">
        <f>B756+B765+B769+B777+B783+B790+B796+B799+B802+B804+B806+B812+B814+B816+B831</f>
        <v>143</v>
      </c>
      <c r="C755" s="122">
        <f>C756+C765+C769+C777+C783+C790+C796+C799+C802+C804+C806+C812+C814+C816+C831</f>
        <v>502</v>
      </c>
      <c r="D755" s="113">
        <f t="shared" si="41"/>
        <v>359</v>
      </c>
      <c r="E755" s="114">
        <f t="shared" si="42"/>
        <v>251.04895104895104</v>
      </c>
      <c r="F755" s="122">
        <f>F756+F765+F769+F777+F783+F790+F796+F799+F802+F804+F806+F812+F814+F816+F831</f>
        <v>502</v>
      </c>
    </row>
    <row r="756" spans="1:6" s="101" customFormat="1" ht="15" customHeight="1">
      <c r="A756" s="115" t="s">
        <v>605</v>
      </c>
      <c r="B756" s="122">
        <f>SUM(B757:B764)</f>
        <v>143</v>
      </c>
      <c r="C756" s="122">
        <v>122</v>
      </c>
      <c r="D756" s="113">
        <f t="shared" si="41"/>
        <v>-21</v>
      </c>
      <c r="E756" s="114">
        <f t="shared" si="42"/>
        <v>-14.685314685314685</v>
      </c>
      <c r="F756" s="122">
        <v>122</v>
      </c>
    </row>
    <row r="757" spans="1:6" s="101" customFormat="1" ht="15" customHeight="1">
      <c r="A757" s="117" t="s">
        <v>59</v>
      </c>
      <c r="B757" s="123">
        <v>143</v>
      </c>
      <c r="C757" s="123">
        <v>85</v>
      </c>
      <c r="D757" s="113">
        <f t="shared" si="41"/>
        <v>-58</v>
      </c>
      <c r="E757" s="114">
        <f t="shared" si="42"/>
        <v>-40.55944055944056</v>
      </c>
      <c r="F757" s="123">
        <v>85</v>
      </c>
    </row>
    <row r="758" spans="1:6" s="101" customFormat="1" ht="15" customHeight="1">
      <c r="A758" s="117" t="s">
        <v>60</v>
      </c>
      <c r="B758" s="123"/>
      <c r="C758" s="123"/>
      <c r="D758" s="113">
        <f t="shared" si="41"/>
        <v>0</v>
      </c>
      <c r="E758" s="114">
        <f t="shared" si="42"/>
        <v>0</v>
      </c>
      <c r="F758" s="123"/>
    </row>
    <row r="759" spans="1:6" s="101" customFormat="1" ht="15" customHeight="1">
      <c r="A759" s="117" t="s">
        <v>61</v>
      </c>
      <c r="B759" s="123"/>
      <c r="C759" s="123"/>
      <c r="D759" s="113">
        <f t="shared" si="41"/>
        <v>0</v>
      </c>
      <c r="E759" s="114">
        <f t="shared" si="42"/>
        <v>0</v>
      </c>
      <c r="F759" s="123"/>
    </row>
    <row r="760" spans="1:6" s="101" customFormat="1" ht="15" customHeight="1">
      <c r="A760" s="117" t="s">
        <v>606</v>
      </c>
      <c r="B760" s="123"/>
      <c r="C760" s="123"/>
      <c r="D760" s="113">
        <f t="shared" si="41"/>
        <v>0</v>
      </c>
      <c r="E760" s="114">
        <f t="shared" si="42"/>
        <v>0</v>
      </c>
      <c r="F760" s="123"/>
    </row>
    <row r="761" spans="1:6" s="101" customFormat="1" ht="15" customHeight="1">
      <c r="A761" s="117" t="s">
        <v>607</v>
      </c>
      <c r="B761" s="123"/>
      <c r="C761" s="123">
        <v>37</v>
      </c>
      <c r="D761" s="113">
        <f t="shared" si="41"/>
        <v>37</v>
      </c>
      <c r="E761" s="114">
        <f t="shared" si="42"/>
        <v>0</v>
      </c>
      <c r="F761" s="123">
        <v>37</v>
      </c>
    </row>
    <row r="762" spans="1:6" s="101" customFormat="1" ht="15" customHeight="1">
      <c r="A762" s="117" t="s">
        <v>608</v>
      </c>
      <c r="B762" s="123"/>
      <c r="C762" s="123"/>
      <c r="D762" s="113">
        <f t="shared" si="41"/>
        <v>0</v>
      </c>
      <c r="E762" s="114">
        <f t="shared" si="42"/>
        <v>0</v>
      </c>
      <c r="F762" s="123"/>
    </row>
    <row r="763" spans="1:6" s="101" customFormat="1" ht="15" customHeight="1">
      <c r="A763" s="117" t="s">
        <v>609</v>
      </c>
      <c r="B763" s="123"/>
      <c r="C763" s="123">
        <v>1</v>
      </c>
      <c r="D763" s="113">
        <f t="shared" si="41"/>
        <v>1</v>
      </c>
      <c r="E763" s="114">
        <f t="shared" si="42"/>
        <v>0</v>
      </c>
      <c r="F763" s="123">
        <v>1</v>
      </c>
    </row>
    <row r="764" spans="1:6" s="101" customFormat="1" ht="15" customHeight="1">
      <c r="A764" s="117" t="s">
        <v>610</v>
      </c>
      <c r="B764" s="123"/>
      <c r="C764" s="123"/>
      <c r="D764" s="113">
        <f t="shared" si="41"/>
        <v>0</v>
      </c>
      <c r="E764" s="114">
        <f t="shared" si="42"/>
        <v>0</v>
      </c>
      <c r="F764" s="123"/>
    </row>
    <row r="765" spans="1:6" s="101" customFormat="1" ht="15" customHeight="1">
      <c r="A765" s="115" t="s">
        <v>611</v>
      </c>
      <c r="B765" s="122">
        <f>SUM(B766:B768)</f>
        <v>0</v>
      </c>
      <c r="C765" s="122">
        <f>SUM(C766:C768)</f>
        <v>136</v>
      </c>
      <c r="D765" s="113">
        <f t="shared" si="41"/>
        <v>136</v>
      </c>
      <c r="E765" s="114">
        <f t="shared" si="42"/>
        <v>0</v>
      </c>
      <c r="F765" s="122">
        <f>SUM(F766:F768)</f>
        <v>136</v>
      </c>
    </row>
    <row r="766" spans="1:6" s="101" customFormat="1" ht="15" customHeight="1">
      <c r="A766" s="117" t="s">
        <v>612</v>
      </c>
      <c r="B766" s="123"/>
      <c r="C766" s="123">
        <v>72</v>
      </c>
      <c r="D766" s="113">
        <f t="shared" si="41"/>
        <v>72</v>
      </c>
      <c r="E766" s="114">
        <f t="shared" si="42"/>
        <v>0</v>
      </c>
      <c r="F766" s="123">
        <v>72</v>
      </c>
    </row>
    <row r="767" spans="1:6" s="101" customFormat="1" ht="15" customHeight="1">
      <c r="A767" s="117" t="s">
        <v>613</v>
      </c>
      <c r="B767" s="123"/>
      <c r="C767" s="123"/>
      <c r="D767" s="113">
        <f t="shared" si="41"/>
        <v>0</v>
      </c>
      <c r="E767" s="114">
        <f t="shared" si="42"/>
        <v>0</v>
      </c>
      <c r="F767" s="123"/>
    </row>
    <row r="768" spans="1:6" s="101" customFormat="1" ht="15" customHeight="1">
      <c r="A768" s="117" t="s">
        <v>614</v>
      </c>
      <c r="B768" s="123"/>
      <c r="C768" s="123">
        <v>64</v>
      </c>
      <c r="D768" s="113">
        <f t="shared" si="41"/>
        <v>64</v>
      </c>
      <c r="E768" s="114">
        <f t="shared" si="42"/>
        <v>0</v>
      </c>
      <c r="F768" s="123">
        <v>64</v>
      </c>
    </row>
    <row r="769" spans="1:6" s="101" customFormat="1" ht="15" customHeight="1">
      <c r="A769" s="115" t="s">
        <v>615</v>
      </c>
      <c r="B769" s="122">
        <f>SUM(B770:B776)</f>
        <v>0</v>
      </c>
      <c r="C769" s="122">
        <f>SUM(C770:C776)</f>
        <v>244</v>
      </c>
      <c r="D769" s="113">
        <f t="shared" si="41"/>
        <v>244</v>
      </c>
      <c r="E769" s="114">
        <f t="shared" si="42"/>
        <v>0</v>
      </c>
      <c r="F769" s="122">
        <f>SUM(F770:F776)</f>
        <v>244</v>
      </c>
    </row>
    <row r="770" spans="1:6" s="101" customFormat="1" ht="15" customHeight="1">
      <c r="A770" s="117" t="s">
        <v>616</v>
      </c>
      <c r="B770" s="123"/>
      <c r="C770" s="123">
        <v>47</v>
      </c>
      <c r="D770" s="113">
        <f t="shared" si="41"/>
        <v>47</v>
      </c>
      <c r="E770" s="114">
        <f t="shared" si="42"/>
        <v>0</v>
      </c>
      <c r="F770" s="123">
        <v>47</v>
      </c>
    </row>
    <row r="771" spans="1:6" s="101" customFormat="1" ht="15" customHeight="1">
      <c r="A771" s="117" t="s">
        <v>617</v>
      </c>
      <c r="B771" s="123"/>
      <c r="C771" s="123">
        <v>150</v>
      </c>
      <c r="D771" s="113">
        <f t="shared" si="41"/>
        <v>150</v>
      </c>
      <c r="E771" s="114">
        <f t="shared" si="42"/>
        <v>0</v>
      </c>
      <c r="F771" s="123">
        <v>150</v>
      </c>
    </row>
    <row r="772" spans="1:6" s="101" customFormat="1" ht="15" customHeight="1">
      <c r="A772" s="117" t="s">
        <v>618</v>
      </c>
      <c r="B772" s="123"/>
      <c r="C772" s="123"/>
      <c r="D772" s="113">
        <f t="shared" si="41"/>
        <v>0</v>
      </c>
      <c r="E772" s="114">
        <f t="shared" si="42"/>
        <v>0</v>
      </c>
      <c r="F772" s="123"/>
    </row>
    <row r="773" spans="1:6" s="101" customFormat="1" ht="15" customHeight="1">
      <c r="A773" s="117" t="s">
        <v>619</v>
      </c>
      <c r="B773" s="123"/>
      <c r="C773" s="123"/>
      <c r="D773" s="113">
        <f t="shared" si="41"/>
        <v>0</v>
      </c>
      <c r="E773" s="114">
        <f t="shared" si="42"/>
        <v>0</v>
      </c>
      <c r="F773" s="123"/>
    </row>
    <row r="774" spans="1:6" s="101" customFormat="1" ht="15" customHeight="1">
      <c r="A774" s="117" t="s">
        <v>620</v>
      </c>
      <c r="B774" s="123"/>
      <c r="C774" s="123"/>
      <c r="D774" s="113">
        <f t="shared" si="41"/>
        <v>0</v>
      </c>
      <c r="E774" s="114">
        <f t="shared" si="42"/>
        <v>0</v>
      </c>
      <c r="F774" s="123"/>
    </row>
    <row r="775" spans="1:6" s="101" customFormat="1" ht="15" customHeight="1">
      <c r="A775" s="117" t="s">
        <v>621</v>
      </c>
      <c r="B775" s="123"/>
      <c r="C775" s="123"/>
      <c r="D775" s="113">
        <f t="shared" si="41"/>
        <v>0</v>
      </c>
      <c r="E775" s="114">
        <f t="shared" si="42"/>
        <v>0</v>
      </c>
      <c r="F775" s="123"/>
    </row>
    <row r="776" spans="1:6" s="101" customFormat="1" ht="15" customHeight="1">
      <c r="A776" s="117" t="s">
        <v>622</v>
      </c>
      <c r="B776" s="123"/>
      <c r="C776" s="123">
        <v>47</v>
      </c>
      <c r="D776" s="113">
        <f t="shared" si="41"/>
        <v>47</v>
      </c>
      <c r="E776" s="114">
        <f t="shared" si="42"/>
        <v>0</v>
      </c>
      <c r="F776" s="123">
        <v>47</v>
      </c>
    </row>
    <row r="777" spans="1:6" s="101" customFormat="1" ht="15" customHeight="1">
      <c r="A777" s="115" t="s">
        <v>623</v>
      </c>
      <c r="B777" s="122">
        <f>SUM(B778:B782)</f>
        <v>0</v>
      </c>
      <c r="C777" s="122">
        <f>SUM(C778:C782)</f>
        <v>0</v>
      </c>
      <c r="D777" s="113">
        <f t="shared" si="41"/>
        <v>0</v>
      </c>
      <c r="E777" s="114">
        <f t="shared" si="42"/>
        <v>0</v>
      </c>
      <c r="F777" s="122">
        <f>SUM(F778:F782)</f>
        <v>0</v>
      </c>
    </row>
    <row r="778" spans="1:6" s="101" customFormat="1" ht="15" customHeight="1">
      <c r="A778" s="117" t="s">
        <v>624</v>
      </c>
      <c r="B778" s="123"/>
      <c r="C778" s="123"/>
      <c r="D778" s="113">
        <f t="shared" si="41"/>
        <v>0</v>
      </c>
      <c r="E778" s="114">
        <f t="shared" si="42"/>
        <v>0</v>
      </c>
      <c r="F778" s="123"/>
    </row>
    <row r="779" spans="1:6" s="101" customFormat="1" ht="15" customHeight="1">
      <c r="A779" s="117" t="s">
        <v>625</v>
      </c>
      <c r="B779" s="123"/>
      <c r="C779" s="123"/>
      <c r="D779" s="113">
        <f t="shared" si="41"/>
        <v>0</v>
      </c>
      <c r="E779" s="114">
        <f t="shared" si="42"/>
        <v>0</v>
      </c>
      <c r="F779" s="123"/>
    </row>
    <row r="780" spans="1:6" s="101" customFormat="1" ht="15" customHeight="1">
      <c r="A780" s="117" t="s">
        <v>626</v>
      </c>
      <c r="B780" s="123"/>
      <c r="C780" s="123"/>
      <c r="D780" s="113">
        <f t="shared" si="41"/>
        <v>0</v>
      </c>
      <c r="E780" s="114">
        <f t="shared" si="42"/>
        <v>0</v>
      </c>
      <c r="F780" s="123"/>
    </row>
    <row r="781" spans="1:6" s="101" customFormat="1" ht="15" customHeight="1">
      <c r="A781" s="117" t="s">
        <v>627</v>
      </c>
      <c r="B781" s="123"/>
      <c r="C781" s="123"/>
      <c r="D781" s="113">
        <f t="shared" si="41"/>
        <v>0</v>
      </c>
      <c r="E781" s="114">
        <f t="shared" si="42"/>
        <v>0</v>
      </c>
      <c r="F781" s="123"/>
    </row>
    <row r="782" spans="1:6" s="101" customFormat="1" ht="15" customHeight="1">
      <c r="A782" s="117" t="s">
        <v>628</v>
      </c>
      <c r="B782" s="123"/>
      <c r="C782" s="123"/>
      <c r="D782" s="113">
        <f t="shared" si="41"/>
        <v>0</v>
      </c>
      <c r="E782" s="114">
        <f t="shared" si="42"/>
        <v>0</v>
      </c>
      <c r="F782" s="123"/>
    </row>
    <row r="783" spans="1:6" s="101" customFormat="1" ht="15" customHeight="1">
      <c r="A783" s="115" t="s">
        <v>629</v>
      </c>
      <c r="B783" s="122">
        <f>SUM(B784:B789)</f>
        <v>0</v>
      </c>
      <c r="C783" s="122">
        <f>SUM(C784:C789)</f>
        <v>0</v>
      </c>
      <c r="D783" s="113">
        <f t="shared" si="41"/>
        <v>0</v>
      </c>
      <c r="E783" s="114">
        <f t="shared" si="42"/>
        <v>0</v>
      </c>
      <c r="F783" s="122">
        <f>SUM(F784:F789)</f>
        <v>0</v>
      </c>
    </row>
    <row r="784" spans="1:6" s="101" customFormat="1" ht="15" customHeight="1">
      <c r="A784" s="117" t="s">
        <v>630</v>
      </c>
      <c r="B784" s="123"/>
      <c r="C784" s="123"/>
      <c r="D784" s="113">
        <f t="shared" si="41"/>
        <v>0</v>
      </c>
      <c r="E784" s="114">
        <f t="shared" si="42"/>
        <v>0</v>
      </c>
      <c r="F784" s="123"/>
    </row>
    <row r="785" spans="1:6" s="101" customFormat="1" ht="15" customHeight="1">
      <c r="A785" s="117" t="s">
        <v>631</v>
      </c>
      <c r="B785" s="123"/>
      <c r="C785" s="123"/>
      <c r="D785" s="113">
        <f t="shared" si="41"/>
        <v>0</v>
      </c>
      <c r="E785" s="114">
        <f t="shared" si="42"/>
        <v>0</v>
      </c>
      <c r="F785" s="123"/>
    </row>
    <row r="786" spans="1:6" s="101" customFormat="1" ht="15" customHeight="1">
      <c r="A786" s="117" t="s">
        <v>632</v>
      </c>
      <c r="B786" s="123"/>
      <c r="C786" s="123"/>
      <c r="D786" s="113">
        <f t="shared" si="41"/>
        <v>0</v>
      </c>
      <c r="E786" s="114">
        <f t="shared" si="42"/>
        <v>0</v>
      </c>
      <c r="F786" s="123"/>
    </row>
    <row r="787" spans="1:6" s="101" customFormat="1" ht="15" customHeight="1">
      <c r="A787" s="117" t="s">
        <v>633</v>
      </c>
      <c r="B787" s="123"/>
      <c r="C787" s="123"/>
      <c r="D787" s="113">
        <f t="shared" si="41"/>
        <v>0</v>
      </c>
      <c r="E787" s="114">
        <f t="shared" si="42"/>
        <v>0</v>
      </c>
      <c r="F787" s="123"/>
    </row>
    <row r="788" spans="1:6" s="101" customFormat="1" ht="15" customHeight="1">
      <c r="A788" s="117" t="s">
        <v>634</v>
      </c>
      <c r="B788" s="123"/>
      <c r="C788" s="123"/>
      <c r="D788" s="113">
        <f t="shared" si="41"/>
        <v>0</v>
      </c>
      <c r="E788" s="114">
        <f t="shared" si="42"/>
        <v>0</v>
      </c>
      <c r="F788" s="123"/>
    </row>
    <row r="789" spans="1:6" s="101" customFormat="1" ht="15" customHeight="1">
      <c r="A789" s="117" t="s">
        <v>635</v>
      </c>
      <c r="B789" s="123"/>
      <c r="C789" s="123"/>
      <c r="D789" s="113">
        <f t="shared" si="41"/>
        <v>0</v>
      </c>
      <c r="E789" s="114">
        <f t="shared" si="42"/>
        <v>0</v>
      </c>
      <c r="F789" s="123"/>
    </row>
    <row r="790" spans="1:6" s="101" customFormat="1" ht="15" customHeight="1">
      <c r="A790" s="115" t="s">
        <v>636</v>
      </c>
      <c r="B790" s="122">
        <f>SUM(B791:B795)</f>
        <v>0</v>
      </c>
      <c r="C790" s="122">
        <f>SUM(C791:C795)</f>
        <v>0</v>
      </c>
      <c r="D790" s="113">
        <f t="shared" si="41"/>
        <v>0</v>
      </c>
      <c r="E790" s="114">
        <f t="shared" si="42"/>
        <v>0</v>
      </c>
      <c r="F790" s="122">
        <f>SUM(F791:F795)</f>
        <v>0</v>
      </c>
    </row>
    <row r="791" spans="1:6" s="101" customFormat="1" ht="15" customHeight="1">
      <c r="A791" s="117" t="s">
        <v>637</v>
      </c>
      <c r="B791" s="123"/>
      <c r="C791" s="123"/>
      <c r="D791" s="113">
        <f t="shared" si="41"/>
        <v>0</v>
      </c>
      <c r="E791" s="114">
        <f t="shared" si="42"/>
        <v>0</v>
      </c>
      <c r="F791" s="123"/>
    </row>
    <row r="792" spans="1:6" s="101" customFormat="1" ht="15" customHeight="1">
      <c r="A792" s="117" t="s">
        <v>638</v>
      </c>
      <c r="B792" s="123"/>
      <c r="C792" s="123"/>
      <c r="D792" s="113">
        <f t="shared" si="41"/>
        <v>0</v>
      </c>
      <c r="E792" s="114">
        <f t="shared" si="42"/>
        <v>0</v>
      </c>
      <c r="F792" s="123"/>
    </row>
    <row r="793" spans="1:6" s="101" customFormat="1" ht="15" customHeight="1">
      <c r="A793" s="117" t="s">
        <v>639</v>
      </c>
      <c r="B793" s="123"/>
      <c r="C793" s="123"/>
      <c r="D793" s="113">
        <f t="shared" si="41"/>
        <v>0</v>
      </c>
      <c r="E793" s="114">
        <f t="shared" si="42"/>
        <v>0</v>
      </c>
      <c r="F793" s="123"/>
    </row>
    <row r="794" spans="1:6" s="101" customFormat="1" ht="15" customHeight="1">
      <c r="A794" s="117" t="s">
        <v>640</v>
      </c>
      <c r="B794" s="123"/>
      <c r="C794" s="123"/>
      <c r="D794" s="113">
        <f t="shared" si="41"/>
        <v>0</v>
      </c>
      <c r="E794" s="114">
        <f t="shared" si="42"/>
        <v>0</v>
      </c>
      <c r="F794" s="123"/>
    </row>
    <row r="795" spans="1:6" s="101" customFormat="1" ht="15" customHeight="1">
      <c r="A795" s="117" t="s">
        <v>641</v>
      </c>
      <c r="B795" s="123"/>
      <c r="C795" s="123"/>
      <c r="D795" s="113">
        <f t="shared" si="41"/>
        <v>0</v>
      </c>
      <c r="E795" s="114">
        <f t="shared" si="42"/>
        <v>0</v>
      </c>
      <c r="F795" s="123"/>
    </row>
    <row r="796" spans="1:6" s="101" customFormat="1" ht="15" customHeight="1">
      <c r="A796" s="115" t="s">
        <v>642</v>
      </c>
      <c r="B796" s="122">
        <f>SUM(B797:B798)</f>
        <v>0</v>
      </c>
      <c r="C796" s="122">
        <f>SUM(C797:C798)</f>
        <v>0</v>
      </c>
      <c r="D796" s="113">
        <f t="shared" si="41"/>
        <v>0</v>
      </c>
      <c r="E796" s="114">
        <f t="shared" si="42"/>
        <v>0</v>
      </c>
      <c r="F796" s="122">
        <f>SUM(F797:F798)</f>
        <v>0</v>
      </c>
    </row>
    <row r="797" spans="1:6" s="101" customFormat="1" ht="15" customHeight="1">
      <c r="A797" s="117" t="s">
        <v>643</v>
      </c>
      <c r="B797" s="123"/>
      <c r="C797" s="123"/>
      <c r="D797" s="113">
        <f t="shared" si="41"/>
        <v>0</v>
      </c>
      <c r="E797" s="114">
        <f t="shared" si="42"/>
        <v>0</v>
      </c>
      <c r="F797" s="123"/>
    </row>
    <row r="798" spans="1:6" s="101" customFormat="1" ht="15" customHeight="1">
      <c r="A798" s="117" t="s">
        <v>644</v>
      </c>
      <c r="B798" s="123"/>
      <c r="C798" s="123"/>
      <c r="D798" s="113">
        <f t="shared" ref="D798:D861" si="43">C798-B798</f>
        <v>0</v>
      </c>
      <c r="E798" s="114">
        <f t="shared" si="42"/>
        <v>0</v>
      </c>
      <c r="F798" s="123"/>
    </row>
    <row r="799" spans="1:6" s="101" customFormat="1" ht="15" customHeight="1">
      <c r="A799" s="115" t="s">
        <v>645</v>
      </c>
      <c r="B799" s="122">
        <f>SUM(B800:B801)</f>
        <v>0</v>
      </c>
      <c r="C799" s="122">
        <f>SUM(C800:C801)</f>
        <v>0</v>
      </c>
      <c r="D799" s="113">
        <f t="shared" si="43"/>
        <v>0</v>
      </c>
      <c r="E799" s="114">
        <f t="shared" si="42"/>
        <v>0</v>
      </c>
      <c r="F799" s="122">
        <f>SUM(F800:F801)</f>
        <v>0</v>
      </c>
    </row>
    <row r="800" spans="1:6" s="101" customFormat="1" ht="15" customHeight="1">
      <c r="A800" s="117" t="s">
        <v>646</v>
      </c>
      <c r="B800" s="123"/>
      <c r="C800" s="123"/>
      <c r="D800" s="113">
        <f t="shared" si="43"/>
        <v>0</v>
      </c>
      <c r="E800" s="114">
        <f t="shared" si="42"/>
        <v>0</v>
      </c>
      <c r="F800" s="123"/>
    </row>
    <row r="801" spans="1:6" s="101" customFormat="1" ht="15" customHeight="1">
      <c r="A801" s="117" t="s">
        <v>647</v>
      </c>
      <c r="B801" s="123"/>
      <c r="C801" s="123"/>
      <c r="D801" s="113">
        <f t="shared" si="43"/>
        <v>0</v>
      </c>
      <c r="E801" s="114">
        <f t="shared" si="42"/>
        <v>0</v>
      </c>
      <c r="F801" s="123"/>
    </row>
    <row r="802" spans="1:6" s="101" customFormat="1" ht="15" customHeight="1">
      <c r="A802" s="115" t="s">
        <v>648</v>
      </c>
      <c r="B802" s="122">
        <f>B803</f>
        <v>0</v>
      </c>
      <c r="C802" s="122">
        <f>C803</f>
        <v>0</v>
      </c>
      <c r="D802" s="113">
        <f t="shared" si="43"/>
        <v>0</v>
      </c>
      <c r="E802" s="114">
        <f t="shared" si="42"/>
        <v>0</v>
      </c>
      <c r="F802" s="122">
        <f>F803</f>
        <v>0</v>
      </c>
    </row>
    <row r="803" spans="1:6" s="101" customFormat="1" ht="15" customHeight="1">
      <c r="A803" s="117" t="s">
        <v>649</v>
      </c>
      <c r="B803" s="123"/>
      <c r="C803" s="123"/>
      <c r="D803" s="113">
        <f t="shared" si="43"/>
        <v>0</v>
      </c>
      <c r="E803" s="114">
        <f t="shared" si="42"/>
        <v>0</v>
      </c>
      <c r="F803" s="123"/>
    </row>
    <row r="804" spans="1:6" s="101" customFormat="1" ht="15" customHeight="1">
      <c r="A804" s="115" t="s">
        <v>650</v>
      </c>
      <c r="B804" s="122">
        <f>B805</f>
        <v>0</v>
      </c>
      <c r="C804" s="122">
        <f>C805</f>
        <v>0</v>
      </c>
      <c r="D804" s="113">
        <f t="shared" si="43"/>
        <v>0</v>
      </c>
      <c r="E804" s="114">
        <f t="shared" si="42"/>
        <v>0</v>
      </c>
      <c r="F804" s="122">
        <f>F805</f>
        <v>0</v>
      </c>
    </row>
    <row r="805" spans="1:6" s="101" customFormat="1" ht="15" customHeight="1">
      <c r="A805" s="117" t="s">
        <v>651</v>
      </c>
      <c r="B805" s="123"/>
      <c r="C805" s="123"/>
      <c r="D805" s="113">
        <f t="shared" si="43"/>
        <v>0</v>
      </c>
      <c r="E805" s="114">
        <f t="shared" si="42"/>
        <v>0</v>
      </c>
      <c r="F805" s="123"/>
    </row>
    <row r="806" spans="1:6" s="101" customFormat="1" ht="15" customHeight="1">
      <c r="A806" s="115" t="s">
        <v>652</v>
      </c>
      <c r="B806" s="122">
        <f>SUM(B807:B811)</f>
        <v>0</v>
      </c>
      <c r="C806" s="122">
        <f>SUM(C807:C811)</f>
        <v>0</v>
      </c>
      <c r="D806" s="113">
        <f t="shared" si="43"/>
        <v>0</v>
      </c>
      <c r="E806" s="114">
        <f t="shared" si="42"/>
        <v>0</v>
      </c>
      <c r="F806" s="122">
        <f>SUM(F807:F811)</f>
        <v>0</v>
      </c>
    </row>
    <row r="807" spans="1:6" s="101" customFormat="1" ht="15" customHeight="1">
      <c r="A807" s="117" t="s">
        <v>653</v>
      </c>
      <c r="B807" s="123"/>
      <c r="C807" s="123"/>
      <c r="D807" s="113">
        <f t="shared" si="43"/>
        <v>0</v>
      </c>
      <c r="E807" s="114">
        <f t="shared" si="42"/>
        <v>0</v>
      </c>
      <c r="F807" s="123"/>
    </row>
    <row r="808" spans="1:6" s="101" customFormat="1" ht="15" customHeight="1">
      <c r="A808" s="117" t="s">
        <v>654</v>
      </c>
      <c r="B808" s="123"/>
      <c r="C808" s="123"/>
      <c r="D808" s="113">
        <f t="shared" si="43"/>
        <v>0</v>
      </c>
      <c r="E808" s="114">
        <f t="shared" ref="E808:E871" si="44">IF(B808=0,,D808/B808*100)</f>
        <v>0</v>
      </c>
      <c r="F808" s="123"/>
    </row>
    <row r="809" spans="1:6" s="101" customFormat="1" ht="15" customHeight="1">
      <c r="A809" s="117" t="s">
        <v>655</v>
      </c>
      <c r="B809" s="123"/>
      <c r="C809" s="123"/>
      <c r="D809" s="113">
        <f t="shared" si="43"/>
        <v>0</v>
      </c>
      <c r="E809" s="114">
        <f t="shared" si="44"/>
        <v>0</v>
      </c>
      <c r="F809" s="123"/>
    </row>
    <row r="810" spans="1:6" s="101" customFormat="1" ht="15" customHeight="1">
      <c r="A810" s="117" t="s">
        <v>656</v>
      </c>
      <c r="B810" s="123"/>
      <c r="C810" s="123"/>
      <c r="D810" s="113">
        <f t="shared" si="43"/>
        <v>0</v>
      </c>
      <c r="E810" s="114">
        <f t="shared" si="44"/>
        <v>0</v>
      </c>
      <c r="F810" s="123"/>
    </row>
    <row r="811" spans="1:6" s="101" customFormat="1" ht="15" customHeight="1">
      <c r="A811" s="117" t="s">
        <v>657</v>
      </c>
      <c r="B811" s="123"/>
      <c r="C811" s="123"/>
      <c r="D811" s="113">
        <f t="shared" si="43"/>
        <v>0</v>
      </c>
      <c r="E811" s="114">
        <f t="shared" si="44"/>
        <v>0</v>
      </c>
      <c r="F811" s="123"/>
    </row>
    <row r="812" spans="1:6" s="101" customFormat="1" ht="15" customHeight="1">
      <c r="A812" s="115" t="s">
        <v>658</v>
      </c>
      <c r="B812" s="123">
        <f>B813</f>
        <v>0</v>
      </c>
      <c r="C812" s="123">
        <f>C813</f>
        <v>0</v>
      </c>
      <c r="D812" s="113">
        <f t="shared" si="43"/>
        <v>0</v>
      </c>
      <c r="E812" s="114">
        <f t="shared" si="44"/>
        <v>0</v>
      </c>
      <c r="F812" s="123">
        <f>F813</f>
        <v>0</v>
      </c>
    </row>
    <row r="813" spans="1:6" s="101" customFormat="1" ht="15" customHeight="1">
      <c r="A813" s="117" t="s">
        <v>659</v>
      </c>
      <c r="B813" s="123"/>
      <c r="C813" s="123"/>
      <c r="D813" s="113">
        <f t="shared" si="43"/>
        <v>0</v>
      </c>
      <c r="E813" s="114">
        <f t="shared" si="44"/>
        <v>0</v>
      </c>
      <c r="F813" s="123"/>
    </row>
    <row r="814" spans="1:6" s="101" customFormat="1" ht="15" customHeight="1">
      <c r="A814" s="115" t="s">
        <v>660</v>
      </c>
      <c r="B814" s="122">
        <f>B815</f>
        <v>0</v>
      </c>
      <c r="C814" s="122">
        <f>C815</f>
        <v>0</v>
      </c>
      <c r="D814" s="113">
        <f t="shared" si="43"/>
        <v>0</v>
      </c>
      <c r="E814" s="114">
        <f t="shared" si="44"/>
        <v>0</v>
      </c>
      <c r="F814" s="122">
        <f>F815</f>
        <v>0</v>
      </c>
    </row>
    <row r="815" spans="1:6" s="101" customFormat="1" ht="15" customHeight="1">
      <c r="A815" s="117" t="s">
        <v>661</v>
      </c>
      <c r="B815" s="123"/>
      <c r="C815" s="123"/>
      <c r="D815" s="113">
        <f t="shared" si="43"/>
        <v>0</v>
      </c>
      <c r="E815" s="114">
        <f t="shared" si="44"/>
        <v>0</v>
      </c>
      <c r="F815" s="123"/>
    </row>
    <row r="816" spans="1:6" s="101" customFormat="1" ht="15" customHeight="1">
      <c r="A816" s="115" t="s">
        <v>662</v>
      </c>
      <c r="B816" s="122">
        <f>SUM(B817:B830)</f>
        <v>0</v>
      </c>
      <c r="C816" s="122">
        <f>SUM(C817:C830)</f>
        <v>0</v>
      </c>
      <c r="D816" s="113">
        <f t="shared" si="43"/>
        <v>0</v>
      </c>
      <c r="E816" s="114">
        <f t="shared" si="44"/>
        <v>0</v>
      </c>
      <c r="F816" s="122">
        <f>SUM(F817:F830)</f>
        <v>0</v>
      </c>
    </row>
    <row r="817" spans="1:6" s="101" customFormat="1" ht="15" customHeight="1">
      <c r="A817" s="117" t="s">
        <v>59</v>
      </c>
      <c r="B817" s="123"/>
      <c r="C817" s="123"/>
      <c r="D817" s="113">
        <f t="shared" si="43"/>
        <v>0</v>
      </c>
      <c r="E817" s="114">
        <f t="shared" si="44"/>
        <v>0</v>
      </c>
      <c r="F817" s="123"/>
    </row>
    <row r="818" spans="1:6" s="101" customFormat="1" ht="15" customHeight="1">
      <c r="A818" s="117" t="s">
        <v>60</v>
      </c>
      <c r="B818" s="123"/>
      <c r="C818" s="123"/>
      <c r="D818" s="113">
        <f t="shared" si="43"/>
        <v>0</v>
      </c>
      <c r="E818" s="114">
        <f t="shared" si="44"/>
        <v>0</v>
      </c>
      <c r="F818" s="123"/>
    </row>
    <row r="819" spans="1:6" s="101" customFormat="1" ht="15" customHeight="1">
      <c r="A819" s="117" t="s">
        <v>61</v>
      </c>
      <c r="B819" s="123"/>
      <c r="C819" s="123"/>
      <c r="D819" s="113">
        <f t="shared" si="43"/>
        <v>0</v>
      </c>
      <c r="E819" s="114">
        <f t="shared" si="44"/>
        <v>0</v>
      </c>
      <c r="F819" s="123"/>
    </row>
    <row r="820" spans="1:6" s="101" customFormat="1" ht="15" customHeight="1">
      <c r="A820" s="117" t="s">
        <v>663</v>
      </c>
      <c r="B820" s="123"/>
      <c r="C820" s="123"/>
      <c r="D820" s="113">
        <f t="shared" si="43"/>
        <v>0</v>
      </c>
      <c r="E820" s="114">
        <f t="shared" si="44"/>
        <v>0</v>
      </c>
      <c r="F820" s="123"/>
    </row>
    <row r="821" spans="1:6" s="101" customFormat="1" ht="15" customHeight="1">
      <c r="A821" s="117" t="s">
        <v>664</v>
      </c>
      <c r="B821" s="123"/>
      <c r="C821" s="123"/>
      <c r="D821" s="113">
        <f t="shared" si="43"/>
        <v>0</v>
      </c>
      <c r="E821" s="114">
        <f t="shared" si="44"/>
        <v>0</v>
      </c>
      <c r="F821" s="123"/>
    </row>
    <row r="822" spans="1:6" s="101" customFormat="1" ht="15" customHeight="1">
      <c r="A822" s="117" t="s">
        <v>665</v>
      </c>
      <c r="B822" s="123"/>
      <c r="C822" s="123"/>
      <c r="D822" s="113">
        <f t="shared" si="43"/>
        <v>0</v>
      </c>
      <c r="E822" s="114">
        <f t="shared" si="44"/>
        <v>0</v>
      </c>
      <c r="F822" s="123"/>
    </row>
    <row r="823" spans="1:6" s="101" customFormat="1" ht="15" customHeight="1">
      <c r="A823" s="117" t="s">
        <v>666</v>
      </c>
      <c r="B823" s="123"/>
      <c r="C823" s="123"/>
      <c r="D823" s="113">
        <f t="shared" si="43"/>
        <v>0</v>
      </c>
      <c r="E823" s="114">
        <f t="shared" si="44"/>
        <v>0</v>
      </c>
      <c r="F823" s="123"/>
    </row>
    <row r="824" spans="1:6" s="101" customFormat="1" ht="15" customHeight="1">
      <c r="A824" s="117" t="s">
        <v>667</v>
      </c>
      <c r="B824" s="123"/>
      <c r="C824" s="123"/>
      <c r="D824" s="113">
        <f t="shared" si="43"/>
        <v>0</v>
      </c>
      <c r="E824" s="114">
        <f t="shared" si="44"/>
        <v>0</v>
      </c>
      <c r="F824" s="123"/>
    </row>
    <row r="825" spans="1:6" s="101" customFormat="1" ht="15" customHeight="1">
      <c r="A825" s="117" t="s">
        <v>668</v>
      </c>
      <c r="B825" s="123"/>
      <c r="C825" s="123"/>
      <c r="D825" s="113">
        <f t="shared" si="43"/>
        <v>0</v>
      </c>
      <c r="E825" s="114">
        <f t="shared" si="44"/>
        <v>0</v>
      </c>
      <c r="F825" s="123"/>
    </row>
    <row r="826" spans="1:6" s="101" customFormat="1" ht="15" customHeight="1">
      <c r="A826" s="117" t="s">
        <v>669</v>
      </c>
      <c r="B826" s="123"/>
      <c r="C826" s="123"/>
      <c r="D826" s="113">
        <f t="shared" si="43"/>
        <v>0</v>
      </c>
      <c r="E826" s="114">
        <f t="shared" si="44"/>
        <v>0</v>
      </c>
      <c r="F826" s="123"/>
    </row>
    <row r="827" spans="1:6" s="101" customFormat="1" ht="15" customHeight="1">
      <c r="A827" s="117" t="s">
        <v>101</v>
      </c>
      <c r="B827" s="123"/>
      <c r="C827" s="123"/>
      <c r="D827" s="113">
        <f t="shared" si="43"/>
        <v>0</v>
      </c>
      <c r="E827" s="114">
        <f t="shared" si="44"/>
        <v>0</v>
      </c>
      <c r="F827" s="123"/>
    </row>
    <row r="828" spans="1:6" s="101" customFormat="1" ht="15" customHeight="1">
      <c r="A828" s="117" t="s">
        <v>670</v>
      </c>
      <c r="B828" s="123"/>
      <c r="C828" s="123"/>
      <c r="D828" s="113">
        <f t="shared" si="43"/>
        <v>0</v>
      </c>
      <c r="E828" s="114">
        <f t="shared" si="44"/>
        <v>0</v>
      </c>
      <c r="F828" s="123"/>
    </row>
    <row r="829" spans="1:6" s="101" customFormat="1" ht="15" customHeight="1">
      <c r="A829" s="117" t="s">
        <v>68</v>
      </c>
      <c r="B829" s="123"/>
      <c r="C829" s="123"/>
      <c r="D829" s="113">
        <f t="shared" si="43"/>
        <v>0</v>
      </c>
      <c r="E829" s="114">
        <f t="shared" si="44"/>
        <v>0</v>
      </c>
      <c r="F829" s="123"/>
    </row>
    <row r="830" spans="1:6" s="101" customFormat="1" ht="15" customHeight="1">
      <c r="A830" s="117" t="s">
        <v>671</v>
      </c>
      <c r="B830" s="123"/>
      <c r="C830" s="123"/>
      <c r="D830" s="113">
        <f t="shared" si="43"/>
        <v>0</v>
      </c>
      <c r="E830" s="114">
        <f t="shared" si="44"/>
        <v>0</v>
      </c>
      <c r="F830" s="123"/>
    </row>
    <row r="831" spans="1:6" s="101" customFormat="1" ht="15" customHeight="1">
      <c r="A831" s="115" t="s">
        <v>672</v>
      </c>
      <c r="B831" s="122">
        <f>B832</f>
        <v>0</v>
      </c>
      <c r="C831" s="122">
        <f>C832</f>
        <v>0</v>
      </c>
      <c r="D831" s="113">
        <f t="shared" si="43"/>
        <v>0</v>
      </c>
      <c r="E831" s="114">
        <f t="shared" si="44"/>
        <v>0</v>
      </c>
      <c r="F831" s="122">
        <f>F832</f>
        <v>0</v>
      </c>
    </row>
    <row r="832" spans="1:6" s="101" customFormat="1" ht="15" customHeight="1">
      <c r="A832" s="117" t="s">
        <v>673</v>
      </c>
      <c r="B832" s="123"/>
      <c r="C832" s="123"/>
      <c r="D832" s="113">
        <f t="shared" si="43"/>
        <v>0</v>
      </c>
      <c r="E832" s="114">
        <f t="shared" si="44"/>
        <v>0</v>
      </c>
      <c r="F832" s="123"/>
    </row>
    <row r="833" spans="1:6" s="101" customFormat="1" ht="15" customHeight="1">
      <c r="A833" s="115" t="s">
        <v>674</v>
      </c>
      <c r="B833" s="122">
        <f>B834+B845+B847+B850+B852+B854</f>
        <v>500</v>
      </c>
      <c r="C833" s="122">
        <f>C834+C845+C847+C850+C852+C854</f>
        <v>5724</v>
      </c>
      <c r="D833" s="113">
        <f t="shared" si="43"/>
        <v>5224</v>
      </c>
      <c r="E833" s="114">
        <f t="shared" si="44"/>
        <v>1044.8</v>
      </c>
      <c r="F833" s="122">
        <f>F834+F845+F847+F850+F852+F854</f>
        <v>5724</v>
      </c>
    </row>
    <row r="834" spans="1:6" s="101" customFormat="1" ht="15" customHeight="1">
      <c r="A834" s="115" t="s">
        <v>675</v>
      </c>
      <c r="B834" s="122">
        <f>SUM(B835:B844)</f>
        <v>500</v>
      </c>
      <c r="C834" s="122">
        <f>SUM(C835:C844)</f>
        <v>557</v>
      </c>
      <c r="D834" s="113">
        <f t="shared" si="43"/>
        <v>57</v>
      </c>
      <c r="E834" s="114">
        <f t="shared" si="44"/>
        <v>11.4</v>
      </c>
      <c r="F834" s="122">
        <f>SUM(F835:F844)</f>
        <v>557</v>
      </c>
    </row>
    <row r="835" spans="1:6" s="101" customFormat="1" ht="15" customHeight="1">
      <c r="A835" s="117" t="s">
        <v>59</v>
      </c>
      <c r="B835" s="123">
        <v>500</v>
      </c>
      <c r="C835" s="123">
        <v>557</v>
      </c>
      <c r="D835" s="113">
        <f t="shared" si="43"/>
        <v>57</v>
      </c>
      <c r="E835" s="114">
        <f t="shared" si="44"/>
        <v>11.4</v>
      </c>
      <c r="F835" s="123">
        <v>557</v>
      </c>
    </row>
    <row r="836" spans="1:6" s="101" customFormat="1" ht="15" customHeight="1">
      <c r="A836" s="117" t="s">
        <v>60</v>
      </c>
      <c r="B836" s="123"/>
      <c r="C836" s="123"/>
      <c r="D836" s="113">
        <f t="shared" si="43"/>
        <v>0</v>
      </c>
      <c r="E836" s="114">
        <f t="shared" si="44"/>
        <v>0</v>
      </c>
      <c r="F836" s="123"/>
    </row>
    <row r="837" spans="1:6" s="101" customFormat="1" ht="15" customHeight="1">
      <c r="A837" s="117" t="s">
        <v>61</v>
      </c>
      <c r="B837" s="123"/>
      <c r="C837" s="123"/>
      <c r="D837" s="113">
        <f t="shared" si="43"/>
        <v>0</v>
      </c>
      <c r="E837" s="114">
        <f t="shared" si="44"/>
        <v>0</v>
      </c>
      <c r="F837" s="123"/>
    </row>
    <row r="838" spans="1:6" s="101" customFormat="1" ht="15" customHeight="1">
      <c r="A838" s="117" t="s">
        <v>676</v>
      </c>
      <c r="B838" s="123"/>
      <c r="C838" s="123"/>
      <c r="D838" s="113">
        <f t="shared" si="43"/>
        <v>0</v>
      </c>
      <c r="E838" s="114">
        <f t="shared" si="44"/>
        <v>0</v>
      </c>
      <c r="F838" s="123"/>
    </row>
    <row r="839" spans="1:6" s="101" customFormat="1" ht="15" customHeight="1">
      <c r="A839" s="117" t="s">
        <v>677</v>
      </c>
      <c r="B839" s="123"/>
      <c r="C839" s="123"/>
      <c r="D839" s="113">
        <f t="shared" si="43"/>
        <v>0</v>
      </c>
      <c r="E839" s="114">
        <f t="shared" si="44"/>
        <v>0</v>
      </c>
      <c r="F839" s="123"/>
    </row>
    <row r="840" spans="1:6" s="101" customFormat="1" ht="15" customHeight="1">
      <c r="A840" s="117" t="s">
        <v>678</v>
      </c>
      <c r="B840" s="123"/>
      <c r="C840" s="123"/>
      <c r="D840" s="113">
        <f t="shared" si="43"/>
        <v>0</v>
      </c>
      <c r="E840" s="114">
        <f t="shared" si="44"/>
        <v>0</v>
      </c>
      <c r="F840" s="123"/>
    </row>
    <row r="841" spans="1:6" s="101" customFormat="1" ht="15" customHeight="1">
      <c r="A841" s="117" t="s">
        <v>679</v>
      </c>
      <c r="B841" s="123"/>
      <c r="C841" s="123"/>
      <c r="D841" s="113">
        <f t="shared" si="43"/>
        <v>0</v>
      </c>
      <c r="E841" s="114">
        <f t="shared" si="44"/>
        <v>0</v>
      </c>
      <c r="F841" s="123"/>
    </row>
    <row r="842" spans="1:6" s="101" customFormat="1" ht="15" customHeight="1">
      <c r="A842" s="117" t="s">
        <v>680</v>
      </c>
      <c r="B842" s="123"/>
      <c r="C842" s="123"/>
      <c r="D842" s="113">
        <f t="shared" si="43"/>
        <v>0</v>
      </c>
      <c r="E842" s="114">
        <f t="shared" si="44"/>
        <v>0</v>
      </c>
      <c r="F842" s="123"/>
    </row>
    <row r="843" spans="1:6" s="101" customFormat="1" ht="15" customHeight="1">
      <c r="A843" s="117" t="s">
        <v>681</v>
      </c>
      <c r="B843" s="123"/>
      <c r="C843" s="123"/>
      <c r="D843" s="113">
        <f t="shared" si="43"/>
        <v>0</v>
      </c>
      <c r="E843" s="114">
        <f t="shared" si="44"/>
        <v>0</v>
      </c>
      <c r="F843" s="123"/>
    </row>
    <row r="844" spans="1:6" s="101" customFormat="1" ht="15" customHeight="1">
      <c r="A844" s="117" t="s">
        <v>682</v>
      </c>
      <c r="B844" s="123"/>
      <c r="C844" s="123"/>
      <c r="D844" s="113">
        <f t="shared" si="43"/>
        <v>0</v>
      </c>
      <c r="E844" s="114">
        <f t="shared" si="44"/>
        <v>0</v>
      </c>
      <c r="F844" s="123"/>
    </row>
    <row r="845" spans="1:6" s="101" customFormat="1" ht="15" customHeight="1">
      <c r="A845" s="115" t="s">
        <v>683</v>
      </c>
      <c r="B845" s="122">
        <f>B846</f>
        <v>0</v>
      </c>
      <c r="C845" s="122">
        <f>C846</f>
        <v>0</v>
      </c>
      <c r="D845" s="113">
        <f t="shared" si="43"/>
        <v>0</v>
      </c>
      <c r="E845" s="114">
        <f t="shared" si="44"/>
        <v>0</v>
      </c>
      <c r="F845" s="122">
        <f>F846</f>
        <v>0</v>
      </c>
    </row>
    <row r="846" spans="1:6" s="101" customFormat="1" ht="15" customHeight="1">
      <c r="A846" s="117" t="s">
        <v>684</v>
      </c>
      <c r="B846" s="123"/>
      <c r="C846" s="123"/>
      <c r="D846" s="113">
        <f t="shared" si="43"/>
        <v>0</v>
      </c>
      <c r="E846" s="114">
        <f t="shared" si="44"/>
        <v>0</v>
      </c>
      <c r="F846" s="123"/>
    </row>
    <row r="847" spans="1:6" s="101" customFormat="1" ht="15" customHeight="1">
      <c r="A847" s="115" t="s">
        <v>685</v>
      </c>
      <c r="B847" s="122">
        <f>SUM(B848:B849)</f>
        <v>0</v>
      </c>
      <c r="C847" s="122">
        <f>SUM(C848:C849)</f>
        <v>5018</v>
      </c>
      <c r="D847" s="113">
        <f t="shared" si="43"/>
        <v>5018</v>
      </c>
      <c r="E847" s="114">
        <f t="shared" si="44"/>
        <v>0</v>
      </c>
      <c r="F847" s="122">
        <f>SUM(F848:F849)</f>
        <v>5018</v>
      </c>
    </row>
    <row r="848" spans="1:6" s="101" customFormat="1" ht="15" customHeight="1">
      <c r="A848" s="117" t="s">
        <v>686</v>
      </c>
      <c r="B848" s="123"/>
      <c r="C848" s="123"/>
      <c r="D848" s="113">
        <f t="shared" si="43"/>
        <v>0</v>
      </c>
      <c r="E848" s="114">
        <f t="shared" si="44"/>
        <v>0</v>
      </c>
      <c r="F848" s="123"/>
    </row>
    <row r="849" spans="1:6" s="101" customFormat="1" ht="15" customHeight="1">
      <c r="A849" s="117" t="s">
        <v>687</v>
      </c>
      <c r="B849" s="123"/>
      <c r="C849" s="123">
        <v>5018</v>
      </c>
      <c r="D849" s="113">
        <f t="shared" si="43"/>
        <v>5018</v>
      </c>
      <c r="E849" s="114">
        <f t="shared" si="44"/>
        <v>0</v>
      </c>
      <c r="F849" s="123">
        <v>5018</v>
      </c>
    </row>
    <row r="850" spans="1:6" s="101" customFormat="1" ht="15" customHeight="1">
      <c r="A850" s="115" t="s">
        <v>688</v>
      </c>
      <c r="B850" s="122">
        <f>B851</f>
        <v>0</v>
      </c>
      <c r="C850" s="122">
        <f>C851</f>
        <v>149</v>
      </c>
      <c r="D850" s="113">
        <f t="shared" si="43"/>
        <v>149</v>
      </c>
      <c r="E850" s="114">
        <f t="shared" si="44"/>
        <v>0</v>
      </c>
      <c r="F850" s="122">
        <f>F851</f>
        <v>149</v>
      </c>
    </row>
    <row r="851" spans="1:6" s="101" customFormat="1" ht="15" customHeight="1">
      <c r="A851" s="117" t="s">
        <v>689</v>
      </c>
      <c r="B851" s="123"/>
      <c r="C851" s="123">
        <v>149</v>
      </c>
      <c r="D851" s="113">
        <f t="shared" si="43"/>
        <v>149</v>
      </c>
      <c r="E851" s="114">
        <f t="shared" si="44"/>
        <v>0</v>
      </c>
      <c r="F851" s="123">
        <v>149</v>
      </c>
    </row>
    <row r="852" spans="1:6" s="101" customFormat="1" ht="15" customHeight="1">
      <c r="A852" s="115" t="s">
        <v>690</v>
      </c>
      <c r="B852" s="122">
        <f>B853</f>
        <v>0</v>
      </c>
      <c r="C852" s="122">
        <f>C853</f>
        <v>0</v>
      </c>
      <c r="D852" s="113">
        <f t="shared" si="43"/>
        <v>0</v>
      </c>
      <c r="E852" s="114">
        <f t="shared" si="44"/>
        <v>0</v>
      </c>
      <c r="F852" s="122">
        <f>F853</f>
        <v>0</v>
      </c>
    </row>
    <row r="853" spans="1:6" s="101" customFormat="1" ht="15" customHeight="1">
      <c r="A853" s="117" t="s">
        <v>691</v>
      </c>
      <c r="B853" s="123"/>
      <c r="C853" s="123"/>
      <c r="D853" s="113">
        <f t="shared" si="43"/>
        <v>0</v>
      </c>
      <c r="E853" s="114">
        <f t="shared" si="44"/>
        <v>0</v>
      </c>
      <c r="F853" s="123"/>
    </row>
    <row r="854" spans="1:6" s="101" customFormat="1" ht="15" customHeight="1">
      <c r="A854" s="115" t="s">
        <v>692</v>
      </c>
      <c r="B854" s="122">
        <f>B855</f>
        <v>0</v>
      </c>
      <c r="C854" s="122">
        <f>C855</f>
        <v>0</v>
      </c>
      <c r="D854" s="113">
        <f t="shared" si="43"/>
        <v>0</v>
      </c>
      <c r="E854" s="114">
        <f t="shared" si="44"/>
        <v>0</v>
      </c>
      <c r="F854" s="122">
        <f>F855</f>
        <v>0</v>
      </c>
    </row>
    <row r="855" spans="1:6" s="101" customFormat="1" ht="15" customHeight="1">
      <c r="A855" s="117" t="s">
        <v>693</v>
      </c>
      <c r="B855" s="123"/>
      <c r="C855" s="123"/>
      <c r="D855" s="113">
        <f t="shared" si="43"/>
        <v>0</v>
      </c>
      <c r="E855" s="114">
        <f t="shared" si="44"/>
        <v>0</v>
      </c>
      <c r="F855" s="123"/>
    </row>
    <row r="856" spans="1:6" s="101" customFormat="1" ht="15" customHeight="1">
      <c r="A856" s="115" t="s">
        <v>694</v>
      </c>
      <c r="B856" s="122">
        <f>B857+B882+B907+B933+B944+B955+B961+B968+B975+B978</f>
        <v>316</v>
      </c>
      <c r="C856" s="122">
        <f>C857+C882+C907+C933+C944+C955+C961+C968+C975+C978</f>
        <v>575</v>
      </c>
      <c r="D856" s="113">
        <f t="shared" si="43"/>
        <v>259</v>
      </c>
      <c r="E856" s="114">
        <f t="shared" si="44"/>
        <v>81.962025316455694</v>
      </c>
      <c r="F856" s="122">
        <f>F857+F882+F907+F933+F944+F955+F961+F968+F975+F978</f>
        <v>929</v>
      </c>
    </row>
    <row r="857" spans="1:6" s="101" customFormat="1" ht="15" customHeight="1">
      <c r="A857" s="115" t="s">
        <v>695</v>
      </c>
      <c r="B857" s="122">
        <f>SUM(B858:B881)</f>
        <v>182</v>
      </c>
      <c r="C857" s="122">
        <f>SUM(C858:C881)</f>
        <v>131</v>
      </c>
      <c r="D857" s="113">
        <f t="shared" si="43"/>
        <v>-51</v>
      </c>
      <c r="E857" s="114">
        <f t="shared" si="44"/>
        <v>-28.021978021978022</v>
      </c>
      <c r="F857" s="122">
        <f>SUM(F858:F881)</f>
        <v>256</v>
      </c>
    </row>
    <row r="858" spans="1:6" s="101" customFormat="1" ht="15" customHeight="1">
      <c r="A858" s="117" t="s">
        <v>59</v>
      </c>
      <c r="B858" s="123">
        <v>80</v>
      </c>
      <c r="C858" s="123">
        <v>34</v>
      </c>
      <c r="D858" s="113">
        <f t="shared" si="43"/>
        <v>-46</v>
      </c>
      <c r="E858" s="114">
        <f t="shared" si="44"/>
        <v>-57.499999999999993</v>
      </c>
      <c r="F858" s="123">
        <v>34</v>
      </c>
    </row>
    <row r="859" spans="1:6" s="101" customFormat="1" ht="15" customHeight="1">
      <c r="A859" s="117" t="s">
        <v>60</v>
      </c>
      <c r="B859" s="123"/>
      <c r="C859" s="123"/>
      <c r="D859" s="113">
        <f t="shared" si="43"/>
        <v>0</v>
      </c>
      <c r="E859" s="114">
        <f t="shared" si="44"/>
        <v>0</v>
      </c>
      <c r="F859" s="123"/>
    </row>
    <row r="860" spans="1:6" s="101" customFormat="1" ht="15" customHeight="1">
      <c r="A860" s="117" t="s">
        <v>61</v>
      </c>
      <c r="B860" s="123"/>
      <c r="C860" s="123"/>
      <c r="D860" s="113">
        <f t="shared" si="43"/>
        <v>0</v>
      </c>
      <c r="E860" s="114">
        <f t="shared" si="44"/>
        <v>0</v>
      </c>
      <c r="F860" s="123"/>
    </row>
    <row r="861" spans="1:6" s="101" customFormat="1" ht="15" customHeight="1">
      <c r="A861" s="117" t="s">
        <v>68</v>
      </c>
      <c r="B861" s="123">
        <v>102</v>
      </c>
      <c r="C861" s="123">
        <v>12</v>
      </c>
      <c r="D861" s="113">
        <f t="shared" si="43"/>
        <v>-90</v>
      </c>
      <c r="E861" s="114">
        <f t="shared" si="44"/>
        <v>-88.235294117647058</v>
      </c>
      <c r="F861" s="123">
        <v>12</v>
      </c>
    </row>
    <row r="862" spans="1:6" s="101" customFormat="1" ht="15" customHeight="1">
      <c r="A862" s="117" t="s">
        <v>696</v>
      </c>
      <c r="B862" s="123"/>
      <c r="C862" s="123"/>
      <c r="D862" s="113">
        <f t="shared" ref="D862:D925" si="45">C862-B862</f>
        <v>0</v>
      </c>
      <c r="E862" s="114">
        <f t="shared" si="44"/>
        <v>0</v>
      </c>
      <c r="F862" s="123"/>
    </row>
    <row r="863" spans="1:6" s="101" customFormat="1" ht="15" customHeight="1">
      <c r="A863" s="117" t="s">
        <v>697</v>
      </c>
      <c r="B863" s="123"/>
      <c r="C863" s="123"/>
      <c r="D863" s="113">
        <f t="shared" si="45"/>
        <v>0</v>
      </c>
      <c r="E863" s="114">
        <f t="shared" si="44"/>
        <v>0</v>
      </c>
      <c r="F863" s="123"/>
    </row>
    <row r="864" spans="1:6" s="101" customFormat="1" ht="15" customHeight="1">
      <c r="A864" s="117" t="s">
        <v>698</v>
      </c>
      <c r="B864" s="123"/>
      <c r="C864" s="123">
        <v>85</v>
      </c>
      <c r="D864" s="113">
        <f t="shared" si="45"/>
        <v>85</v>
      </c>
      <c r="E864" s="114">
        <f t="shared" si="44"/>
        <v>0</v>
      </c>
      <c r="F864" s="123">
        <v>85</v>
      </c>
    </row>
    <row r="865" spans="1:6" s="101" customFormat="1" ht="15" customHeight="1">
      <c r="A865" s="117" t="s">
        <v>699</v>
      </c>
      <c r="B865" s="123"/>
      <c r="C865" s="123"/>
      <c r="D865" s="113">
        <f t="shared" si="45"/>
        <v>0</v>
      </c>
      <c r="E865" s="114">
        <f t="shared" si="44"/>
        <v>0</v>
      </c>
      <c r="F865" s="123"/>
    </row>
    <row r="866" spans="1:6" s="101" customFormat="1" ht="15" customHeight="1">
      <c r="A866" s="117" t="s">
        <v>700</v>
      </c>
      <c r="B866" s="123"/>
      <c r="C866" s="123"/>
      <c r="D866" s="113">
        <f t="shared" si="45"/>
        <v>0</v>
      </c>
      <c r="E866" s="114">
        <f t="shared" si="44"/>
        <v>0</v>
      </c>
      <c r="F866" s="123"/>
    </row>
    <row r="867" spans="1:6" s="101" customFormat="1" ht="15" customHeight="1">
      <c r="A867" s="117" t="s">
        <v>701</v>
      </c>
      <c r="B867" s="123"/>
      <c r="C867" s="123"/>
      <c r="D867" s="113">
        <f t="shared" si="45"/>
        <v>0</v>
      </c>
      <c r="E867" s="114">
        <f t="shared" si="44"/>
        <v>0</v>
      </c>
      <c r="F867" s="123"/>
    </row>
    <row r="868" spans="1:6" s="101" customFormat="1" ht="15" customHeight="1">
      <c r="A868" s="117" t="s">
        <v>702</v>
      </c>
      <c r="B868" s="123"/>
      <c r="C868" s="123"/>
      <c r="D868" s="113">
        <f t="shared" si="45"/>
        <v>0</v>
      </c>
      <c r="E868" s="114">
        <f t="shared" si="44"/>
        <v>0</v>
      </c>
      <c r="F868" s="123"/>
    </row>
    <row r="869" spans="1:6" s="101" customFormat="1" ht="15" customHeight="1">
      <c r="A869" s="117" t="s">
        <v>703</v>
      </c>
      <c r="B869" s="123"/>
      <c r="C869" s="123"/>
      <c r="D869" s="113">
        <f t="shared" si="45"/>
        <v>0</v>
      </c>
      <c r="E869" s="114">
        <f t="shared" si="44"/>
        <v>0</v>
      </c>
      <c r="F869" s="123"/>
    </row>
    <row r="870" spans="1:6" s="101" customFormat="1" ht="15" customHeight="1">
      <c r="A870" s="117" t="s">
        <v>704</v>
      </c>
      <c r="B870" s="123"/>
      <c r="C870" s="123"/>
      <c r="D870" s="113">
        <f t="shared" si="45"/>
        <v>0</v>
      </c>
      <c r="E870" s="114">
        <f t="shared" si="44"/>
        <v>0</v>
      </c>
      <c r="F870" s="123"/>
    </row>
    <row r="871" spans="1:6" s="101" customFormat="1" ht="15" customHeight="1">
      <c r="A871" s="117" t="s">
        <v>705</v>
      </c>
      <c r="B871" s="123"/>
      <c r="C871" s="123"/>
      <c r="D871" s="113">
        <f t="shared" si="45"/>
        <v>0</v>
      </c>
      <c r="E871" s="114">
        <f t="shared" si="44"/>
        <v>0</v>
      </c>
      <c r="F871" s="123"/>
    </row>
    <row r="872" spans="1:6" s="101" customFormat="1" ht="15" customHeight="1">
      <c r="A872" s="117" t="s">
        <v>706</v>
      </c>
      <c r="B872" s="123"/>
      <c r="C872" s="123"/>
      <c r="D872" s="113">
        <f t="shared" si="45"/>
        <v>0</v>
      </c>
      <c r="E872" s="114">
        <f t="shared" ref="E872:E935" si="46">IF(B872=0,,D872/B872*100)</f>
        <v>0</v>
      </c>
      <c r="F872" s="123"/>
    </row>
    <row r="873" spans="1:6" s="101" customFormat="1" ht="15" customHeight="1">
      <c r="A873" s="117" t="s">
        <v>707</v>
      </c>
      <c r="B873" s="123"/>
      <c r="C873" s="123"/>
      <c r="D873" s="113">
        <f t="shared" si="45"/>
        <v>0</v>
      </c>
      <c r="E873" s="114">
        <f t="shared" si="46"/>
        <v>0</v>
      </c>
      <c r="F873" s="123">
        <v>125</v>
      </c>
    </row>
    <row r="874" spans="1:6" s="101" customFormat="1" ht="15" customHeight="1">
      <c r="A874" s="117" t="s">
        <v>708</v>
      </c>
      <c r="B874" s="123"/>
      <c r="C874" s="123"/>
      <c r="D874" s="113">
        <f t="shared" si="45"/>
        <v>0</v>
      </c>
      <c r="E874" s="114">
        <f t="shared" si="46"/>
        <v>0</v>
      </c>
      <c r="F874" s="123"/>
    </row>
    <row r="875" spans="1:6" s="101" customFormat="1" ht="15" customHeight="1">
      <c r="A875" s="117" t="s">
        <v>709</v>
      </c>
      <c r="B875" s="123"/>
      <c r="C875" s="123"/>
      <c r="D875" s="113">
        <f t="shared" si="45"/>
        <v>0</v>
      </c>
      <c r="E875" s="114">
        <f t="shared" si="46"/>
        <v>0</v>
      </c>
      <c r="F875" s="123"/>
    </row>
    <row r="876" spans="1:6" s="101" customFormat="1" ht="15" customHeight="1">
      <c r="A876" s="117" t="s">
        <v>710</v>
      </c>
      <c r="B876" s="123"/>
      <c r="C876" s="123"/>
      <c r="D876" s="113">
        <f t="shared" si="45"/>
        <v>0</v>
      </c>
      <c r="E876" s="114">
        <f t="shared" si="46"/>
        <v>0</v>
      </c>
      <c r="F876" s="123"/>
    </row>
    <row r="877" spans="1:6" s="101" customFormat="1" ht="15" customHeight="1">
      <c r="A877" s="117" t="s">
        <v>711</v>
      </c>
      <c r="B877" s="123"/>
      <c r="C877" s="123"/>
      <c r="D877" s="113">
        <f t="shared" si="45"/>
        <v>0</v>
      </c>
      <c r="E877" s="114">
        <f t="shared" si="46"/>
        <v>0</v>
      </c>
      <c r="F877" s="123"/>
    </row>
    <row r="878" spans="1:6" s="101" customFormat="1" ht="15" customHeight="1">
      <c r="A878" s="117" t="s">
        <v>712</v>
      </c>
      <c r="B878" s="123"/>
      <c r="C878" s="123"/>
      <c r="D878" s="113">
        <f t="shared" si="45"/>
        <v>0</v>
      </c>
      <c r="E878" s="114">
        <f t="shared" si="46"/>
        <v>0</v>
      </c>
      <c r="F878" s="123"/>
    </row>
    <row r="879" spans="1:6" s="101" customFormat="1" ht="15" customHeight="1">
      <c r="A879" s="117" t="s">
        <v>713</v>
      </c>
      <c r="B879" s="123"/>
      <c r="C879" s="123"/>
      <c r="D879" s="113">
        <f t="shared" si="45"/>
        <v>0</v>
      </c>
      <c r="E879" s="114">
        <f t="shared" si="46"/>
        <v>0</v>
      </c>
      <c r="F879" s="123"/>
    </row>
    <row r="880" spans="1:6" s="101" customFormat="1" ht="15" customHeight="1">
      <c r="A880" s="117" t="s">
        <v>714</v>
      </c>
      <c r="B880" s="123"/>
      <c r="C880" s="123"/>
      <c r="D880" s="113">
        <f t="shared" si="45"/>
        <v>0</v>
      </c>
      <c r="E880" s="114">
        <f t="shared" si="46"/>
        <v>0</v>
      </c>
      <c r="F880" s="123"/>
    </row>
    <row r="881" spans="1:6" s="101" customFormat="1" ht="15" customHeight="1">
      <c r="A881" s="117" t="s">
        <v>715</v>
      </c>
      <c r="B881" s="123"/>
      <c r="C881" s="123"/>
      <c r="D881" s="113">
        <f t="shared" si="45"/>
        <v>0</v>
      </c>
      <c r="E881" s="114">
        <f t="shared" si="46"/>
        <v>0</v>
      </c>
      <c r="F881" s="123"/>
    </row>
    <row r="882" spans="1:6" s="101" customFormat="1" ht="15" customHeight="1">
      <c r="A882" s="115" t="s">
        <v>716</v>
      </c>
      <c r="B882" s="122">
        <f>SUM(B883:B906)</f>
        <v>134</v>
      </c>
      <c r="C882" s="122">
        <f>SUM(C883:C906)</f>
        <v>110</v>
      </c>
      <c r="D882" s="113">
        <f t="shared" si="45"/>
        <v>-24</v>
      </c>
      <c r="E882" s="114">
        <f t="shared" si="46"/>
        <v>-17.910447761194028</v>
      </c>
      <c r="F882" s="122">
        <f>SUM(F883:F906)</f>
        <v>170</v>
      </c>
    </row>
    <row r="883" spans="1:6" s="101" customFormat="1" ht="15" customHeight="1">
      <c r="A883" s="117" t="s">
        <v>59</v>
      </c>
      <c r="B883" s="123">
        <v>134</v>
      </c>
      <c r="C883" s="123">
        <v>16</v>
      </c>
      <c r="D883" s="113">
        <f t="shared" si="45"/>
        <v>-118</v>
      </c>
      <c r="E883" s="114">
        <f t="shared" si="46"/>
        <v>-88.059701492537314</v>
      </c>
      <c r="F883" s="123">
        <v>16</v>
      </c>
    </row>
    <row r="884" spans="1:6" s="101" customFormat="1" ht="15" customHeight="1">
      <c r="A884" s="117" t="s">
        <v>60</v>
      </c>
      <c r="B884" s="123"/>
      <c r="C884" s="123"/>
      <c r="D884" s="113">
        <f t="shared" si="45"/>
        <v>0</v>
      </c>
      <c r="E884" s="114">
        <f t="shared" si="46"/>
        <v>0</v>
      </c>
      <c r="F884" s="123"/>
    </row>
    <row r="885" spans="1:6" s="101" customFormat="1" ht="15" customHeight="1">
      <c r="A885" s="117" t="s">
        <v>61</v>
      </c>
      <c r="B885" s="123"/>
      <c r="C885" s="123"/>
      <c r="D885" s="113">
        <f t="shared" si="45"/>
        <v>0</v>
      </c>
      <c r="E885" s="114">
        <f t="shared" si="46"/>
        <v>0</v>
      </c>
      <c r="F885" s="123"/>
    </row>
    <row r="886" spans="1:6" s="101" customFormat="1" ht="15" customHeight="1">
      <c r="A886" s="117" t="s">
        <v>717</v>
      </c>
      <c r="B886" s="123"/>
      <c r="C886" s="123">
        <v>94</v>
      </c>
      <c r="D886" s="113">
        <f t="shared" si="45"/>
        <v>94</v>
      </c>
      <c r="E886" s="114">
        <f t="shared" si="46"/>
        <v>0</v>
      </c>
      <c r="F886" s="123">
        <v>94</v>
      </c>
    </row>
    <row r="887" spans="1:6" s="101" customFormat="1" ht="15" customHeight="1">
      <c r="A887" s="117" t="s">
        <v>718</v>
      </c>
      <c r="B887" s="123"/>
      <c r="C887" s="123"/>
      <c r="D887" s="113">
        <f t="shared" si="45"/>
        <v>0</v>
      </c>
      <c r="E887" s="114">
        <f t="shared" si="46"/>
        <v>0</v>
      </c>
      <c r="F887" s="123">
        <v>60</v>
      </c>
    </row>
    <row r="888" spans="1:6" s="101" customFormat="1" ht="15" customHeight="1">
      <c r="A888" s="117" t="s">
        <v>719</v>
      </c>
      <c r="B888" s="123"/>
      <c r="C888" s="123"/>
      <c r="D888" s="113">
        <f t="shared" si="45"/>
        <v>0</v>
      </c>
      <c r="E888" s="114">
        <f t="shared" si="46"/>
        <v>0</v>
      </c>
      <c r="F888" s="123"/>
    </row>
    <row r="889" spans="1:6" s="101" customFormat="1" ht="15" customHeight="1">
      <c r="A889" s="117" t="s">
        <v>720</v>
      </c>
      <c r="B889" s="123"/>
      <c r="C889" s="123"/>
      <c r="D889" s="113">
        <f t="shared" si="45"/>
        <v>0</v>
      </c>
      <c r="E889" s="114">
        <f t="shared" si="46"/>
        <v>0</v>
      </c>
      <c r="F889" s="123"/>
    </row>
    <row r="890" spans="1:6" s="101" customFormat="1" ht="15" customHeight="1">
      <c r="A890" s="117" t="s">
        <v>721</v>
      </c>
      <c r="B890" s="123"/>
      <c r="C890" s="123"/>
      <c r="D890" s="113">
        <f t="shared" si="45"/>
        <v>0</v>
      </c>
      <c r="E890" s="114">
        <f t="shared" si="46"/>
        <v>0</v>
      </c>
      <c r="F890" s="123"/>
    </row>
    <row r="891" spans="1:6" s="101" customFormat="1" ht="15" customHeight="1">
      <c r="A891" s="117" t="s">
        <v>722</v>
      </c>
      <c r="B891" s="123"/>
      <c r="C891" s="123"/>
      <c r="D891" s="113">
        <f t="shared" si="45"/>
        <v>0</v>
      </c>
      <c r="E891" s="114">
        <f t="shared" si="46"/>
        <v>0</v>
      </c>
      <c r="F891" s="123"/>
    </row>
    <row r="892" spans="1:6" s="101" customFormat="1" ht="15" customHeight="1">
      <c r="A892" s="117" t="s">
        <v>723</v>
      </c>
      <c r="B892" s="123"/>
      <c r="C892" s="123"/>
      <c r="D892" s="113">
        <f t="shared" si="45"/>
        <v>0</v>
      </c>
      <c r="E892" s="114">
        <f t="shared" si="46"/>
        <v>0</v>
      </c>
      <c r="F892" s="123"/>
    </row>
    <row r="893" spans="1:6" s="101" customFormat="1" ht="15" customHeight="1">
      <c r="A893" s="117" t="s">
        <v>724</v>
      </c>
      <c r="B893" s="123"/>
      <c r="C893" s="123"/>
      <c r="D893" s="113">
        <f t="shared" si="45"/>
        <v>0</v>
      </c>
      <c r="E893" s="114">
        <f t="shared" si="46"/>
        <v>0</v>
      </c>
      <c r="F893" s="123"/>
    </row>
    <row r="894" spans="1:6" s="101" customFormat="1" ht="15" customHeight="1">
      <c r="A894" s="117" t="s">
        <v>725</v>
      </c>
      <c r="B894" s="123"/>
      <c r="C894" s="123"/>
      <c r="D894" s="113">
        <f t="shared" si="45"/>
        <v>0</v>
      </c>
      <c r="E894" s="114">
        <f t="shared" si="46"/>
        <v>0</v>
      </c>
      <c r="F894" s="123"/>
    </row>
    <row r="895" spans="1:6" s="101" customFormat="1" ht="15" customHeight="1">
      <c r="A895" s="117" t="s">
        <v>726</v>
      </c>
      <c r="B895" s="123"/>
      <c r="C895" s="123"/>
      <c r="D895" s="113">
        <f t="shared" si="45"/>
        <v>0</v>
      </c>
      <c r="E895" s="114">
        <f t="shared" si="46"/>
        <v>0</v>
      </c>
      <c r="F895" s="123"/>
    </row>
    <row r="896" spans="1:6" s="101" customFormat="1" ht="15" customHeight="1">
      <c r="A896" s="117" t="s">
        <v>727</v>
      </c>
      <c r="B896" s="123"/>
      <c r="C896" s="123"/>
      <c r="D896" s="113">
        <f t="shared" si="45"/>
        <v>0</v>
      </c>
      <c r="E896" s="114">
        <f t="shared" si="46"/>
        <v>0</v>
      </c>
      <c r="F896" s="123"/>
    </row>
    <row r="897" spans="1:6" s="101" customFormat="1" ht="15" customHeight="1">
      <c r="A897" s="117" t="s">
        <v>728</v>
      </c>
      <c r="B897" s="123"/>
      <c r="C897" s="123"/>
      <c r="D897" s="113">
        <f t="shared" si="45"/>
        <v>0</v>
      </c>
      <c r="E897" s="114">
        <f t="shared" si="46"/>
        <v>0</v>
      </c>
      <c r="F897" s="123"/>
    </row>
    <row r="898" spans="1:6" s="101" customFormat="1" ht="15" customHeight="1">
      <c r="A898" s="117" t="s">
        <v>729</v>
      </c>
      <c r="B898" s="123"/>
      <c r="C898" s="123"/>
      <c r="D898" s="113">
        <f t="shared" si="45"/>
        <v>0</v>
      </c>
      <c r="E898" s="114">
        <f t="shared" si="46"/>
        <v>0</v>
      </c>
      <c r="F898" s="123"/>
    </row>
    <row r="899" spans="1:6" s="101" customFormat="1" ht="15" customHeight="1">
      <c r="A899" s="117" t="s">
        <v>730</v>
      </c>
      <c r="B899" s="123"/>
      <c r="C899" s="123"/>
      <c r="D899" s="113">
        <f t="shared" si="45"/>
        <v>0</v>
      </c>
      <c r="E899" s="114">
        <f t="shared" si="46"/>
        <v>0</v>
      </c>
      <c r="F899" s="123"/>
    </row>
    <row r="900" spans="1:6" s="101" customFormat="1" ht="15" customHeight="1">
      <c r="A900" s="117" t="s">
        <v>731</v>
      </c>
      <c r="B900" s="123"/>
      <c r="C900" s="123"/>
      <c r="D900" s="113">
        <f t="shared" si="45"/>
        <v>0</v>
      </c>
      <c r="E900" s="114">
        <f t="shared" si="46"/>
        <v>0</v>
      </c>
      <c r="F900" s="123"/>
    </row>
    <row r="901" spans="1:6" s="101" customFormat="1" ht="15" customHeight="1">
      <c r="A901" s="117" t="s">
        <v>732</v>
      </c>
      <c r="B901" s="123"/>
      <c r="C901" s="123"/>
      <c r="D901" s="113">
        <f t="shared" si="45"/>
        <v>0</v>
      </c>
      <c r="E901" s="114">
        <f t="shared" si="46"/>
        <v>0</v>
      </c>
      <c r="F901" s="123"/>
    </row>
    <row r="902" spans="1:6" s="101" customFormat="1" ht="15" customHeight="1">
      <c r="A902" s="117" t="s">
        <v>733</v>
      </c>
      <c r="B902" s="123"/>
      <c r="C902" s="123"/>
      <c r="D902" s="113">
        <f t="shared" si="45"/>
        <v>0</v>
      </c>
      <c r="E902" s="114">
        <f t="shared" si="46"/>
        <v>0</v>
      </c>
      <c r="F902" s="123"/>
    </row>
    <row r="903" spans="1:6" s="101" customFormat="1" ht="15" customHeight="1">
      <c r="A903" s="117" t="s">
        <v>734</v>
      </c>
      <c r="B903" s="123"/>
      <c r="C903" s="123"/>
      <c r="D903" s="113">
        <f t="shared" si="45"/>
        <v>0</v>
      </c>
      <c r="E903" s="114">
        <f t="shared" si="46"/>
        <v>0</v>
      </c>
      <c r="F903" s="123"/>
    </row>
    <row r="904" spans="1:6" s="101" customFormat="1" ht="15" customHeight="1">
      <c r="A904" s="117" t="s">
        <v>735</v>
      </c>
      <c r="B904" s="123"/>
      <c r="C904" s="123"/>
      <c r="D904" s="113">
        <f t="shared" si="45"/>
        <v>0</v>
      </c>
      <c r="E904" s="114">
        <f t="shared" si="46"/>
        <v>0</v>
      </c>
      <c r="F904" s="123"/>
    </row>
    <row r="905" spans="1:6" s="101" customFormat="1" ht="15" customHeight="1">
      <c r="A905" s="117" t="s">
        <v>736</v>
      </c>
      <c r="B905" s="123"/>
      <c r="C905" s="123"/>
      <c r="D905" s="113">
        <f t="shared" si="45"/>
        <v>0</v>
      </c>
      <c r="E905" s="114">
        <f t="shared" si="46"/>
        <v>0</v>
      </c>
      <c r="F905" s="123"/>
    </row>
    <row r="906" spans="1:6" s="101" customFormat="1" ht="15" customHeight="1">
      <c r="A906" s="117" t="s">
        <v>737</v>
      </c>
      <c r="B906" s="123"/>
      <c r="C906" s="123"/>
      <c r="D906" s="113">
        <f t="shared" si="45"/>
        <v>0</v>
      </c>
      <c r="E906" s="114">
        <f t="shared" si="46"/>
        <v>0</v>
      </c>
      <c r="F906" s="123"/>
    </row>
    <row r="907" spans="1:6" s="101" customFormat="1" ht="15" customHeight="1">
      <c r="A907" s="115" t="s">
        <v>738</v>
      </c>
      <c r="B907" s="122">
        <f>SUM(B908:B932)</f>
        <v>0</v>
      </c>
      <c r="C907" s="122">
        <f>SUM(C908:C932)</f>
        <v>116</v>
      </c>
      <c r="D907" s="113">
        <f t="shared" si="45"/>
        <v>116</v>
      </c>
      <c r="E907" s="114">
        <f t="shared" si="46"/>
        <v>0</v>
      </c>
      <c r="F907" s="122">
        <f>SUM(F908:F932)</f>
        <v>285</v>
      </c>
    </row>
    <row r="908" spans="1:6" s="101" customFormat="1" ht="15" customHeight="1">
      <c r="A908" s="117" t="s">
        <v>59</v>
      </c>
      <c r="B908" s="123"/>
      <c r="C908" s="123">
        <v>18</v>
      </c>
      <c r="D908" s="113">
        <f t="shared" si="45"/>
        <v>18</v>
      </c>
      <c r="E908" s="114">
        <f t="shared" si="46"/>
        <v>0</v>
      </c>
      <c r="F908" s="123">
        <v>18</v>
      </c>
    </row>
    <row r="909" spans="1:6" s="101" customFormat="1" ht="15" customHeight="1">
      <c r="A909" s="117" t="s">
        <v>60</v>
      </c>
      <c r="B909" s="123"/>
      <c r="C909" s="123"/>
      <c r="D909" s="113">
        <f t="shared" si="45"/>
        <v>0</v>
      </c>
      <c r="E909" s="114">
        <f t="shared" si="46"/>
        <v>0</v>
      </c>
      <c r="F909" s="123"/>
    </row>
    <row r="910" spans="1:6" s="101" customFormat="1" ht="15" customHeight="1">
      <c r="A910" s="117" t="s">
        <v>61</v>
      </c>
      <c r="B910" s="123"/>
      <c r="C910" s="123"/>
      <c r="D910" s="113">
        <f t="shared" si="45"/>
        <v>0</v>
      </c>
      <c r="E910" s="114">
        <f t="shared" si="46"/>
        <v>0</v>
      </c>
      <c r="F910" s="123"/>
    </row>
    <row r="911" spans="1:6" s="101" customFormat="1" ht="15" customHeight="1">
      <c r="A911" s="117" t="s">
        <v>739</v>
      </c>
      <c r="B911" s="123"/>
      <c r="C911" s="123"/>
      <c r="D911" s="113">
        <f t="shared" si="45"/>
        <v>0</v>
      </c>
      <c r="E911" s="114">
        <f t="shared" si="46"/>
        <v>0</v>
      </c>
      <c r="F911" s="123"/>
    </row>
    <row r="912" spans="1:6" s="101" customFormat="1" ht="15" customHeight="1">
      <c r="A912" s="117" t="s">
        <v>740</v>
      </c>
      <c r="B912" s="123"/>
      <c r="C912" s="123"/>
      <c r="D912" s="113">
        <f t="shared" si="45"/>
        <v>0</v>
      </c>
      <c r="E912" s="114">
        <f t="shared" si="46"/>
        <v>0</v>
      </c>
      <c r="F912" s="123"/>
    </row>
    <row r="913" spans="1:6" s="101" customFormat="1" ht="15" customHeight="1">
      <c r="A913" s="117" t="s">
        <v>741</v>
      </c>
      <c r="B913" s="123"/>
      <c r="C913" s="123">
        <v>9</v>
      </c>
      <c r="D913" s="113">
        <f t="shared" si="45"/>
        <v>9</v>
      </c>
      <c r="E913" s="114">
        <f t="shared" si="46"/>
        <v>0</v>
      </c>
      <c r="F913" s="123">
        <v>9</v>
      </c>
    </row>
    <row r="914" spans="1:6" s="101" customFormat="1" ht="15" customHeight="1">
      <c r="A914" s="117" t="s">
        <v>742</v>
      </c>
      <c r="B914" s="123"/>
      <c r="C914" s="123"/>
      <c r="D914" s="113">
        <f t="shared" si="45"/>
        <v>0</v>
      </c>
      <c r="E914" s="114">
        <f t="shared" si="46"/>
        <v>0</v>
      </c>
      <c r="F914" s="123"/>
    </row>
    <row r="915" spans="1:6" s="101" customFormat="1" ht="15" customHeight="1">
      <c r="A915" s="117" t="s">
        <v>743</v>
      </c>
      <c r="B915" s="123"/>
      <c r="C915" s="123"/>
      <c r="D915" s="113">
        <f t="shared" si="45"/>
        <v>0</v>
      </c>
      <c r="E915" s="114">
        <f t="shared" si="46"/>
        <v>0</v>
      </c>
      <c r="F915" s="123"/>
    </row>
    <row r="916" spans="1:6" s="101" customFormat="1" ht="15" customHeight="1">
      <c r="A916" s="117" t="s">
        <v>1117</v>
      </c>
      <c r="B916" s="123"/>
      <c r="C916" s="123"/>
      <c r="D916" s="113">
        <f t="shared" si="45"/>
        <v>0</v>
      </c>
      <c r="E916" s="114">
        <f t="shared" si="46"/>
        <v>0</v>
      </c>
      <c r="F916" s="123"/>
    </row>
    <row r="917" spans="1:6" s="101" customFormat="1" ht="15" customHeight="1">
      <c r="A917" s="117" t="s">
        <v>745</v>
      </c>
      <c r="B917" s="123"/>
      <c r="C917" s="123"/>
      <c r="D917" s="113">
        <f t="shared" si="45"/>
        <v>0</v>
      </c>
      <c r="E917" s="114">
        <f t="shared" si="46"/>
        <v>0</v>
      </c>
      <c r="F917" s="123"/>
    </row>
    <row r="918" spans="1:6" s="101" customFormat="1" ht="15" customHeight="1">
      <c r="A918" s="117" t="s">
        <v>746</v>
      </c>
      <c r="B918" s="123"/>
      <c r="C918" s="123">
        <v>22</v>
      </c>
      <c r="D918" s="113">
        <f t="shared" si="45"/>
        <v>22</v>
      </c>
      <c r="E918" s="114">
        <f t="shared" si="46"/>
        <v>0</v>
      </c>
      <c r="F918" s="123">
        <v>22</v>
      </c>
    </row>
    <row r="919" spans="1:6" s="101" customFormat="1" ht="15" customHeight="1">
      <c r="A919" s="117" t="s">
        <v>747</v>
      </c>
      <c r="B919" s="123"/>
      <c r="C919" s="123"/>
      <c r="D919" s="113">
        <f t="shared" si="45"/>
        <v>0</v>
      </c>
      <c r="E919" s="114">
        <f t="shared" si="46"/>
        <v>0</v>
      </c>
      <c r="F919" s="123"/>
    </row>
    <row r="920" spans="1:6" s="101" customFormat="1" ht="15" customHeight="1">
      <c r="A920" s="117" t="s">
        <v>748</v>
      </c>
      <c r="B920" s="123"/>
      <c r="C920" s="123"/>
      <c r="D920" s="113">
        <f t="shared" si="45"/>
        <v>0</v>
      </c>
      <c r="E920" s="114">
        <f t="shared" si="46"/>
        <v>0</v>
      </c>
      <c r="F920" s="123"/>
    </row>
    <row r="921" spans="1:6" s="101" customFormat="1" ht="15" customHeight="1">
      <c r="A921" s="117" t="s">
        <v>749</v>
      </c>
      <c r="B921" s="123"/>
      <c r="C921" s="123">
        <v>40</v>
      </c>
      <c r="D921" s="113">
        <f t="shared" si="45"/>
        <v>40</v>
      </c>
      <c r="E921" s="114">
        <f t="shared" si="46"/>
        <v>0</v>
      </c>
      <c r="F921" s="123">
        <v>40</v>
      </c>
    </row>
    <row r="922" spans="1:6" s="101" customFormat="1" ht="15" customHeight="1">
      <c r="A922" s="117" t="s">
        <v>750</v>
      </c>
      <c r="B922" s="123"/>
      <c r="C922" s="123"/>
      <c r="D922" s="113">
        <f t="shared" si="45"/>
        <v>0</v>
      </c>
      <c r="E922" s="114">
        <f t="shared" si="46"/>
        <v>0</v>
      </c>
      <c r="F922" s="123"/>
    </row>
    <row r="923" spans="1:6" s="101" customFormat="1" ht="15" customHeight="1">
      <c r="A923" s="117" t="s">
        <v>751</v>
      </c>
      <c r="B923" s="123"/>
      <c r="C923" s="123"/>
      <c r="D923" s="113">
        <f t="shared" si="45"/>
        <v>0</v>
      </c>
      <c r="E923" s="114">
        <f t="shared" si="46"/>
        <v>0</v>
      </c>
      <c r="F923" s="123"/>
    </row>
    <row r="924" spans="1:6" s="101" customFormat="1" ht="15" customHeight="1">
      <c r="A924" s="117" t="s">
        <v>752</v>
      </c>
      <c r="B924" s="123"/>
      <c r="C924" s="123"/>
      <c r="D924" s="113">
        <f t="shared" si="45"/>
        <v>0</v>
      </c>
      <c r="E924" s="114">
        <f t="shared" si="46"/>
        <v>0</v>
      </c>
      <c r="F924" s="123"/>
    </row>
    <row r="925" spans="1:6" s="101" customFormat="1" ht="15" customHeight="1">
      <c r="A925" s="117" t="s">
        <v>753</v>
      </c>
      <c r="B925" s="123"/>
      <c r="C925" s="123"/>
      <c r="D925" s="113">
        <f t="shared" si="45"/>
        <v>0</v>
      </c>
      <c r="E925" s="114">
        <f t="shared" si="46"/>
        <v>0</v>
      </c>
      <c r="F925" s="123"/>
    </row>
    <row r="926" spans="1:6" s="101" customFormat="1" ht="15" customHeight="1">
      <c r="A926" s="117" t="s">
        <v>754</v>
      </c>
      <c r="B926" s="123"/>
      <c r="C926" s="123"/>
      <c r="D926" s="113">
        <f t="shared" ref="D926:D989" si="47">C926-B926</f>
        <v>0</v>
      </c>
      <c r="E926" s="114">
        <f t="shared" si="46"/>
        <v>0</v>
      </c>
      <c r="F926" s="123"/>
    </row>
    <row r="927" spans="1:6" s="101" customFormat="1" ht="15" customHeight="1">
      <c r="A927" s="117" t="s">
        <v>755</v>
      </c>
      <c r="B927" s="123"/>
      <c r="C927" s="123"/>
      <c r="D927" s="113">
        <f t="shared" si="47"/>
        <v>0</v>
      </c>
      <c r="E927" s="114">
        <f t="shared" si="46"/>
        <v>0</v>
      </c>
      <c r="F927" s="123">
        <v>169</v>
      </c>
    </row>
    <row r="928" spans="1:6" s="101" customFormat="1" ht="15" customHeight="1">
      <c r="A928" s="117" t="s">
        <v>756</v>
      </c>
      <c r="B928" s="123"/>
      <c r="C928" s="123"/>
      <c r="D928" s="113">
        <f t="shared" si="47"/>
        <v>0</v>
      </c>
      <c r="E928" s="114">
        <f t="shared" si="46"/>
        <v>0</v>
      </c>
      <c r="F928" s="123"/>
    </row>
    <row r="929" spans="1:6" s="101" customFormat="1" ht="15" customHeight="1">
      <c r="A929" s="117" t="s">
        <v>729</v>
      </c>
      <c r="B929" s="123"/>
      <c r="C929" s="123"/>
      <c r="D929" s="113">
        <f t="shared" si="47"/>
        <v>0</v>
      </c>
      <c r="E929" s="114">
        <f t="shared" si="46"/>
        <v>0</v>
      </c>
      <c r="F929" s="123"/>
    </row>
    <row r="930" spans="1:6" s="101" customFormat="1" ht="15" customHeight="1">
      <c r="A930" s="117" t="s">
        <v>757</v>
      </c>
      <c r="B930" s="123"/>
      <c r="C930" s="123">
        <v>11</v>
      </c>
      <c r="D930" s="113">
        <f t="shared" si="47"/>
        <v>11</v>
      </c>
      <c r="E930" s="114">
        <f t="shared" si="46"/>
        <v>0</v>
      </c>
      <c r="F930" s="123">
        <v>11</v>
      </c>
    </row>
    <row r="931" spans="1:6" s="101" customFormat="1" ht="15" customHeight="1">
      <c r="A931" s="117" t="s">
        <v>758</v>
      </c>
      <c r="B931" s="123"/>
      <c r="C931" s="123"/>
      <c r="D931" s="113">
        <f t="shared" si="47"/>
        <v>0</v>
      </c>
      <c r="E931" s="114">
        <f t="shared" si="46"/>
        <v>0</v>
      </c>
      <c r="F931" s="123"/>
    </row>
    <row r="932" spans="1:6" s="101" customFormat="1" ht="15" customHeight="1">
      <c r="A932" s="117" t="s">
        <v>759</v>
      </c>
      <c r="B932" s="123"/>
      <c r="C932" s="123">
        <v>16</v>
      </c>
      <c r="D932" s="113">
        <f t="shared" si="47"/>
        <v>16</v>
      </c>
      <c r="E932" s="114">
        <f t="shared" si="46"/>
        <v>0</v>
      </c>
      <c r="F932" s="123">
        <v>16</v>
      </c>
    </row>
    <row r="933" spans="1:6" s="101" customFormat="1" ht="15" customHeight="1">
      <c r="A933" s="115" t="s">
        <v>760</v>
      </c>
      <c r="B933" s="122">
        <f>SUM(B934:B943)</f>
        <v>0</v>
      </c>
      <c r="C933" s="122">
        <f>SUM(C934:C943)</f>
        <v>0</v>
      </c>
      <c r="D933" s="113">
        <f t="shared" si="47"/>
        <v>0</v>
      </c>
      <c r="E933" s="114">
        <f t="shared" si="46"/>
        <v>0</v>
      </c>
      <c r="F933" s="122">
        <f>SUM(F934:F943)</f>
        <v>0</v>
      </c>
    </row>
    <row r="934" spans="1:6" s="101" customFormat="1" ht="15" customHeight="1">
      <c r="A934" s="117" t="s">
        <v>59</v>
      </c>
      <c r="B934" s="123"/>
      <c r="C934" s="123"/>
      <c r="D934" s="113">
        <f t="shared" si="47"/>
        <v>0</v>
      </c>
      <c r="E934" s="114">
        <f t="shared" si="46"/>
        <v>0</v>
      </c>
      <c r="F934" s="123"/>
    </row>
    <row r="935" spans="1:6" s="101" customFormat="1" ht="15" customHeight="1">
      <c r="A935" s="117" t="s">
        <v>60</v>
      </c>
      <c r="B935" s="123"/>
      <c r="C935" s="123"/>
      <c r="D935" s="113">
        <f t="shared" si="47"/>
        <v>0</v>
      </c>
      <c r="E935" s="114">
        <f t="shared" si="46"/>
        <v>0</v>
      </c>
      <c r="F935" s="123"/>
    </row>
    <row r="936" spans="1:6" s="101" customFormat="1" ht="15" customHeight="1">
      <c r="A936" s="117" t="s">
        <v>61</v>
      </c>
      <c r="B936" s="123"/>
      <c r="C936" s="123"/>
      <c r="D936" s="113">
        <f t="shared" si="47"/>
        <v>0</v>
      </c>
      <c r="E936" s="114">
        <f t="shared" ref="E936:E999" si="48">IF(B936=0,,D936/B936*100)</f>
        <v>0</v>
      </c>
      <c r="F936" s="123"/>
    </row>
    <row r="937" spans="1:6" s="101" customFormat="1" ht="15" customHeight="1">
      <c r="A937" s="117" t="s">
        <v>761</v>
      </c>
      <c r="B937" s="123"/>
      <c r="C937" s="123"/>
      <c r="D937" s="113">
        <f t="shared" si="47"/>
        <v>0</v>
      </c>
      <c r="E937" s="114">
        <f t="shared" si="48"/>
        <v>0</v>
      </c>
      <c r="F937" s="123"/>
    </row>
    <row r="938" spans="1:6" s="101" customFormat="1" ht="15" customHeight="1">
      <c r="A938" s="117" t="s">
        <v>762</v>
      </c>
      <c r="B938" s="123"/>
      <c r="C938" s="123"/>
      <c r="D938" s="113">
        <f t="shared" si="47"/>
        <v>0</v>
      </c>
      <c r="E938" s="114">
        <f t="shared" si="48"/>
        <v>0</v>
      </c>
      <c r="F938" s="123"/>
    </row>
    <row r="939" spans="1:6" s="101" customFormat="1" ht="15" customHeight="1">
      <c r="A939" s="117" t="s">
        <v>763</v>
      </c>
      <c r="B939" s="123"/>
      <c r="C939" s="123"/>
      <c r="D939" s="113">
        <f t="shared" si="47"/>
        <v>0</v>
      </c>
      <c r="E939" s="114">
        <f t="shared" si="48"/>
        <v>0</v>
      </c>
      <c r="F939" s="123"/>
    </row>
    <row r="940" spans="1:6" s="101" customFormat="1" ht="15" customHeight="1">
      <c r="A940" s="117" t="s">
        <v>764</v>
      </c>
      <c r="B940" s="123"/>
      <c r="C940" s="123"/>
      <c r="D940" s="113">
        <f t="shared" si="47"/>
        <v>0</v>
      </c>
      <c r="E940" s="114">
        <f t="shared" si="48"/>
        <v>0</v>
      </c>
      <c r="F940" s="123"/>
    </row>
    <row r="941" spans="1:6" s="101" customFormat="1" ht="15" customHeight="1">
      <c r="A941" s="117" t="s">
        <v>765</v>
      </c>
      <c r="B941" s="123"/>
      <c r="C941" s="123"/>
      <c r="D941" s="113">
        <f t="shared" si="47"/>
        <v>0</v>
      </c>
      <c r="E941" s="114">
        <f t="shared" si="48"/>
        <v>0</v>
      </c>
      <c r="F941" s="123"/>
    </row>
    <row r="942" spans="1:6" s="101" customFormat="1" ht="15" customHeight="1">
      <c r="A942" s="117" t="s">
        <v>766</v>
      </c>
      <c r="B942" s="123"/>
      <c r="C942" s="123"/>
      <c r="D942" s="113">
        <f t="shared" si="47"/>
        <v>0</v>
      </c>
      <c r="E942" s="114">
        <f t="shared" si="48"/>
        <v>0</v>
      </c>
      <c r="F942" s="123"/>
    </row>
    <row r="943" spans="1:6" s="101" customFormat="1" ht="15" customHeight="1">
      <c r="A943" s="117" t="s">
        <v>767</v>
      </c>
      <c r="B943" s="123"/>
      <c r="C943" s="123"/>
      <c r="D943" s="113">
        <f t="shared" si="47"/>
        <v>0</v>
      </c>
      <c r="E943" s="114">
        <f t="shared" si="48"/>
        <v>0</v>
      </c>
      <c r="F943" s="123"/>
    </row>
    <row r="944" spans="1:6" s="101" customFormat="1" ht="15" customHeight="1">
      <c r="A944" s="115" t="s">
        <v>768</v>
      </c>
      <c r="B944" s="122">
        <f>SUM(B945:B954)</f>
        <v>0</v>
      </c>
      <c r="C944" s="122">
        <f>SUM(C945:C954)</f>
        <v>0</v>
      </c>
      <c r="D944" s="113">
        <f t="shared" si="47"/>
        <v>0</v>
      </c>
      <c r="E944" s="114">
        <f t="shared" si="48"/>
        <v>0</v>
      </c>
      <c r="F944" s="122">
        <f>SUM(F945:F954)</f>
        <v>0</v>
      </c>
    </row>
    <row r="945" spans="1:6" s="101" customFormat="1" ht="15" customHeight="1">
      <c r="A945" s="117" t="s">
        <v>59</v>
      </c>
      <c r="B945" s="123"/>
      <c r="C945" s="123"/>
      <c r="D945" s="113">
        <f t="shared" si="47"/>
        <v>0</v>
      </c>
      <c r="E945" s="114">
        <f t="shared" si="48"/>
        <v>0</v>
      </c>
      <c r="F945" s="123"/>
    </row>
    <row r="946" spans="1:6" s="101" customFormat="1" ht="15" customHeight="1">
      <c r="A946" s="117" t="s">
        <v>60</v>
      </c>
      <c r="B946" s="123"/>
      <c r="C946" s="123"/>
      <c r="D946" s="113">
        <f t="shared" si="47"/>
        <v>0</v>
      </c>
      <c r="E946" s="114">
        <f t="shared" si="48"/>
        <v>0</v>
      </c>
      <c r="F946" s="123"/>
    </row>
    <row r="947" spans="1:6" s="101" customFormat="1" ht="15" customHeight="1">
      <c r="A947" s="117" t="s">
        <v>61</v>
      </c>
      <c r="B947" s="123"/>
      <c r="C947" s="123"/>
      <c r="D947" s="113">
        <f t="shared" si="47"/>
        <v>0</v>
      </c>
      <c r="E947" s="114">
        <f t="shared" si="48"/>
        <v>0</v>
      </c>
      <c r="F947" s="123"/>
    </row>
    <row r="948" spans="1:6" s="101" customFormat="1" ht="15" customHeight="1">
      <c r="A948" s="117" t="s">
        <v>769</v>
      </c>
      <c r="B948" s="123"/>
      <c r="C948" s="123"/>
      <c r="D948" s="113">
        <f t="shared" si="47"/>
        <v>0</v>
      </c>
      <c r="E948" s="114">
        <f t="shared" si="48"/>
        <v>0</v>
      </c>
      <c r="F948" s="123"/>
    </row>
    <row r="949" spans="1:6" s="101" customFormat="1" ht="15" customHeight="1">
      <c r="A949" s="117" t="s">
        <v>770</v>
      </c>
      <c r="B949" s="123"/>
      <c r="C949" s="123"/>
      <c r="D949" s="113">
        <f t="shared" si="47"/>
        <v>0</v>
      </c>
      <c r="E949" s="114">
        <f t="shared" si="48"/>
        <v>0</v>
      </c>
      <c r="F949" s="123"/>
    </row>
    <row r="950" spans="1:6" s="101" customFormat="1" ht="15" customHeight="1">
      <c r="A950" s="117" t="s">
        <v>771</v>
      </c>
      <c r="B950" s="123"/>
      <c r="C950" s="123"/>
      <c r="D950" s="113">
        <f t="shared" si="47"/>
        <v>0</v>
      </c>
      <c r="E950" s="114">
        <f t="shared" si="48"/>
        <v>0</v>
      </c>
      <c r="F950" s="123"/>
    </row>
    <row r="951" spans="1:6" s="101" customFormat="1" ht="15" customHeight="1">
      <c r="A951" s="117" t="s">
        <v>772</v>
      </c>
      <c r="B951" s="123"/>
      <c r="C951" s="123"/>
      <c r="D951" s="113">
        <f t="shared" si="47"/>
        <v>0</v>
      </c>
      <c r="E951" s="114">
        <f t="shared" si="48"/>
        <v>0</v>
      </c>
      <c r="F951" s="123"/>
    </row>
    <row r="952" spans="1:6" s="101" customFormat="1" ht="15" customHeight="1">
      <c r="A952" s="117" t="s">
        <v>773</v>
      </c>
      <c r="B952" s="123"/>
      <c r="C952" s="123"/>
      <c r="D952" s="113">
        <f t="shared" si="47"/>
        <v>0</v>
      </c>
      <c r="E952" s="114">
        <f t="shared" si="48"/>
        <v>0</v>
      </c>
      <c r="F952" s="123"/>
    </row>
    <row r="953" spans="1:6" s="101" customFormat="1" ht="15" customHeight="1">
      <c r="A953" s="117" t="s">
        <v>774</v>
      </c>
      <c r="B953" s="123"/>
      <c r="C953" s="123"/>
      <c r="D953" s="113">
        <f t="shared" si="47"/>
        <v>0</v>
      </c>
      <c r="E953" s="114">
        <f t="shared" si="48"/>
        <v>0</v>
      </c>
      <c r="F953" s="123"/>
    </row>
    <row r="954" spans="1:6" s="101" customFormat="1" ht="15" customHeight="1">
      <c r="A954" s="117" t="s">
        <v>775</v>
      </c>
      <c r="B954" s="123"/>
      <c r="C954" s="123"/>
      <c r="D954" s="113">
        <f t="shared" si="47"/>
        <v>0</v>
      </c>
      <c r="E954" s="114">
        <f t="shared" si="48"/>
        <v>0</v>
      </c>
      <c r="F954" s="123"/>
    </row>
    <row r="955" spans="1:6" s="101" customFormat="1" ht="15" customHeight="1">
      <c r="A955" s="115" t="s">
        <v>776</v>
      </c>
      <c r="B955" s="122">
        <f>SUM(B956:B960)</f>
        <v>0</v>
      </c>
      <c r="C955" s="122">
        <f>SUM(C956:C960)</f>
        <v>43</v>
      </c>
      <c r="D955" s="113">
        <f t="shared" si="47"/>
        <v>43</v>
      </c>
      <c r="E955" s="114">
        <f t="shared" si="48"/>
        <v>0</v>
      </c>
      <c r="F955" s="122">
        <f>SUM(F956:F960)</f>
        <v>43</v>
      </c>
    </row>
    <row r="956" spans="1:6" s="101" customFormat="1" ht="15" customHeight="1">
      <c r="A956" s="117" t="s">
        <v>355</v>
      </c>
      <c r="B956" s="123"/>
      <c r="C956" s="123">
        <v>43</v>
      </c>
      <c r="D956" s="113">
        <f t="shared" si="47"/>
        <v>43</v>
      </c>
      <c r="E956" s="114">
        <f t="shared" si="48"/>
        <v>0</v>
      </c>
      <c r="F956" s="123">
        <v>43</v>
      </c>
    </row>
    <row r="957" spans="1:6" s="101" customFormat="1" ht="15" customHeight="1">
      <c r="A957" s="117" t="s">
        <v>777</v>
      </c>
      <c r="B957" s="123"/>
      <c r="C957" s="123"/>
      <c r="D957" s="113">
        <f t="shared" si="47"/>
        <v>0</v>
      </c>
      <c r="E957" s="114">
        <f t="shared" si="48"/>
        <v>0</v>
      </c>
      <c r="F957" s="123"/>
    </row>
    <row r="958" spans="1:6" s="101" customFormat="1" ht="15" customHeight="1">
      <c r="A958" s="117" t="s">
        <v>778</v>
      </c>
      <c r="B958" s="123"/>
      <c r="C958" s="123"/>
      <c r="D958" s="113">
        <f t="shared" si="47"/>
        <v>0</v>
      </c>
      <c r="E958" s="114">
        <f t="shared" si="48"/>
        <v>0</v>
      </c>
      <c r="F958" s="123"/>
    </row>
    <row r="959" spans="1:6" s="101" customFormat="1" ht="15" customHeight="1">
      <c r="A959" s="117" t="s">
        <v>779</v>
      </c>
      <c r="B959" s="123"/>
      <c r="C959" s="123"/>
      <c r="D959" s="113">
        <f t="shared" si="47"/>
        <v>0</v>
      </c>
      <c r="E959" s="114">
        <f t="shared" si="48"/>
        <v>0</v>
      </c>
      <c r="F959" s="123"/>
    </row>
    <row r="960" spans="1:6" s="101" customFormat="1" ht="15" customHeight="1">
      <c r="A960" s="117" t="s">
        <v>780</v>
      </c>
      <c r="B960" s="123"/>
      <c r="C960" s="123"/>
      <c r="D960" s="113">
        <f t="shared" si="47"/>
        <v>0</v>
      </c>
      <c r="E960" s="114">
        <f t="shared" si="48"/>
        <v>0</v>
      </c>
      <c r="F960" s="123"/>
    </row>
    <row r="961" spans="1:6" s="101" customFormat="1" ht="15" customHeight="1">
      <c r="A961" s="115" t="s">
        <v>781</v>
      </c>
      <c r="B961" s="122">
        <f>SUM(B962:B967)</f>
        <v>0</v>
      </c>
      <c r="C961" s="122">
        <f>SUM(C962:C967)</f>
        <v>175</v>
      </c>
      <c r="D961" s="113">
        <f t="shared" si="47"/>
        <v>175</v>
      </c>
      <c r="E961" s="114">
        <f t="shared" si="48"/>
        <v>0</v>
      </c>
      <c r="F961" s="122">
        <f>SUM(F962:F967)</f>
        <v>175</v>
      </c>
    </row>
    <row r="962" spans="1:6" s="101" customFormat="1" ht="15" customHeight="1">
      <c r="A962" s="117" t="s">
        <v>782</v>
      </c>
      <c r="B962" s="123"/>
      <c r="C962" s="123">
        <v>175</v>
      </c>
      <c r="D962" s="113">
        <f t="shared" si="47"/>
        <v>175</v>
      </c>
      <c r="E962" s="114">
        <f t="shared" si="48"/>
        <v>0</v>
      </c>
      <c r="F962" s="123">
        <v>175</v>
      </c>
    </row>
    <row r="963" spans="1:6" s="101" customFormat="1" ht="15" customHeight="1">
      <c r="A963" s="117" t="s">
        <v>783</v>
      </c>
      <c r="B963" s="123"/>
      <c r="C963" s="123"/>
      <c r="D963" s="113">
        <f t="shared" si="47"/>
        <v>0</v>
      </c>
      <c r="E963" s="114">
        <f t="shared" si="48"/>
        <v>0</v>
      </c>
      <c r="F963" s="123"/>
    </row>
    <row r="964" spans="1:6" s="101" customFormat="1" ht="15" customHeight="1">
      <c r="A964" s="117" t="s">
        <v>784</v>
      </c>
      <c r="B964" s="123"/>
      <c r="C964" s="123"/>
      <c r="D964" s="113">
        <f t="shared" si="47"/>
        <v>0</v>
      </c>
      <c r="E964" s="114">
        <f t="shared" si="48"/>
        <v>0</v>
      </c>
      <c r="F964" s="123"/>
    </row>
    <row r="965" spans="1:6" s="101" customFormat="1" ht="15" customHeight="1">
      <c r="A965" s="117" t="s">
        <v>785</v>
      </c>
      <c r="B965" s="123"/>
      <c r="C965" s="123"/>
      <c r="D965" s="113">
        <f t="shared" si="47"/>
        <v>0</v>
      </c>
      <c r="E965" s="114">
        <f t="shared" si="48"/>
        <v>0</v>
      </c>
      <c r="F965" s="123"/>
    </row>
    <row r="966" spans="1:6" s="101" customFormat="1" ht="15" customHeight="1">
      <c r="A966" s="117" t="s">
        <v>786</v>
      </c>
      <c r="B966" s="123"/>
      <c r="C966" s="123"/>
      <c r="D966" s="113">
        <f t="shared" si="47"/>
        <v>0</v>
      </c>
      <c r="E966" s="114">
        <f t="shared" si="48"/>
        <v>0</v>
      </c>
      <c r="F966" s="123"/>
    </row>
    <row r="967" spans="1:6" s="101" customFormat="1" ht="15" customHeight="1">
      <c r="A967" s="117" t="s">
        <v>787</v>
      </c>
      <c r="B967" s="123"/>
      <c r="C967" s="123"/>
      <c r="D967" s="113">
        <f t="shared" si="47"/>
        <v>0</v>
      </c>
      <c r="E967" s="114">
        <f t="shared" si="48"/>
        <v>0</v>
      </c>
      <c r="F967" s="123"/>
    </row>
    <row r="968" spans="1:6" s="101" customFormat="1" ht="15" customHeight="1">
      <c r="A968" s="115" t="s">
        <v>788</v>
      </c>
      <c r="B968" s="122">
        <f>SUM(B969:B974)</f>
        <v>0</v>
      </c>
      <c r="C968" s="122">
        <f>SUM(C969:C974)</f>
        <v>0</v>
      </c>
      <c r="D968" s="113">
        <f t="shared" si="47"/>
        <v>0</v>
      </c>
      <c r="E968" s="114">
        <f t="shared" si="48"/>
        <v>0</v>
      </c>
      <c r="F968" s="122">
        <f>SUM(F969:F974)</f>
        <v>0</v>
      </c>
    </row>
    <row r="969" spans="1:6" s="101" customFormat="1" ht="15" customHeight="1">
      <c r="A969" s="117" t="s">
        <v>789</v>
      </c>
      <c r="B969" s="123"/>
      <c r="C969" s="123"/>
      <c r="D969" s="113">
        <f t="shared" si="47"/>
        <v>0</v>
      </c>
      <c r="E969" s="114">
        <f t="shared" si="48"/>
        <v>0</v>
      </c>
      <c r="F969" s="123"/>
    </row>
    <row r="970" spans="1:6" s="101" customFormat="1" ht="15" customHeight="1">
      <c r="A970" s="117" t="s">
        <v>790</v>
      </c>
      <c r="B970" s="123"/>
      <c r="C970" s="123"/>
      <c r="D970" s="113">
        <f t="shared" si="47"/>
        <v>0</v>
      </c>
      <c r="E970" s="114">
        <f t="shared" si="48"/>
        <v>0</v>
      </c>
      <c r="F970" s="123"/>
    </row>
    <row r="971" spans="1:6" s="101" customFormat="1" ht="15" customHeight="1">
      <c r="A971" s="117" t="s">
        <v>791</v>
      </c>
      <c r="B971" s="123"/>
      <c r="C971" s="123"/>
      <c r="D971" s="113">
        <f t="shared" si="47"/>
        <v>0</v>
      </c>
      <c r="E971" s="114">
        <f t="shared" si="48"/>
        <v>0</v>
      </c>
      <c r="F971" s="123"/>
    </row>
    <row r="972" spans="1:6" s="101" customFormat="1" ht="15" customHeight="1">
      <c r="A972" s="117" t="s">
        <v>792</v>
      </c>
      <c r="B972" s="123"/>
      <c r="C972" s="123"/>
      <c r="D972" s="113">
        <f t="shared" si="47"/>
        <v>0</v>
      </c>
      <c r="E972" s="114">
        <f t="shared" si="48"/>
        <v>0</v>
      </c>
      <c r="F972" s="123"/>
    </row>
    <row r="973" spans="1:6" s="101" customFormat="1" ht="15" customHeight="1">
      <c r="A973" s="117" t="s">
        <v>793</v>
      </c>
      <c r="B973" s="123"/>
      <c r="C973" s="123"/>
      <c r="D973" s="113">
        <f t="shared" si="47"/>
        <v>0</v>
      </c>
      <c r="E973" s="114">
        <f t="shared" si="48"/>
        <v>0</v>
      </c>
      <c r="F973" s="123"/>
    </row>
    <row r="974" spans="1:6" s="101" customFormat="1" ht="15" customHeight="1">
      <c r="A974" s="117" t="s">
        <v>794</v>
      </c>
      <c r="B974" s="123"/>
      <c r="C974" s="123"/>
      <c r="D974" s="113">
        <f t="shared" si="47"/>
        <v>0</v>
      </c>
      <c r="E974" s="114">
        <f t="shared" si="48"/>
        <v>0</v>
      </c>
      <c r="F974" s="123"/>
    </row>
    <row r="975" spans="1:6" s="101" customFormat="1" ht="15" customHeight="1">
      <c r="A975" s="115" t="s">
        <v>795</v>
      </c>
      <c r="B975" s="122">
        <f>SUM(B976:B977)</f>
        <v>0</v>
      </c>
      <c r="C975" s="122">
        <f>SUM(C976:C977)</f>
        <v>0</v>
      </c>
      <c r="D975" s="113">
        <f t="shared" si="47"/>
        <v>0</v>
      </c>
      <c r="E975" s="114">
        <f t="shared" si="48"/>
        <v>0</v>
      </c>
      <c r="F975" s="122">
        <f>SUM(F976:F977)</f>
        <v>0</v>
      </c>
    </row>
    <row r="976" spans="1:6" s="101" customFormat="1" ht="15" customHeight="1">
      <c r="A976" s="117" t="s">
        <v>796</v>
      </c>
      <c r="B976" s="123"/>
      <c r="C976" s="123"/>
      <c r="D976" s="113">
        <f t="shared" si="47"/>
        <v>0</v>
      </c>
      <c r="E976" s="114">
        <f t="shared" si="48"/>
        <v>0</v>
      </c>
      <c r="F976" s="123"/>
    </row>
    <row r="977" spans="1:6" s="101" customFormat="1" ht="15" customHeight="1">
      <c r="A977" s="117" t="s">
        <v>797</v>
      </c>
      <c r="B977" s="123"/>
      <c r="C977" s="123"/>
      <c r="D977" s="113">
        <f t="shared" si="47"/>
        <v>0</v>
      </c>
      <c r="E977" s="114">
        <f t="shared" si="48"/>
        <v>0</v>
      </c>
      <c r="F977" s="123"/>
    </row>
    <row r="978" spans="1:6" s="101" customFormat="1" ht="15" customHeight="1">
      <c r="A978" s="115" t="s">
        <v>798</v>
      </c>
      <c r="B978" s="122">
        <f>SUM(B979:B980)</f>
        <v>0</v>
      </c>
      <c r="C978" s="122">
        <f>SUM(C979:C980)</f>
        <v>0</v>
      </c>
      <c r="D978" s="113">
        <f t="shared" si="47"/>
        <v>0</v>
      </c>
      <c r="E978" s="114">
        <f t="shared" si="48"/>
        <v>0</v>
      </c>
      <c r="F978" s="122">
        <f>SUM(F979:F980)</f>
        <v>0</v>
      </c>
    </row>
    <row r="979" spans="1:6" s="101" customFormat="1" ht="15" customHeight="1">
      <c r="A979" s="117" t="s">
        <v>799</v>
      </c>
      <c r="B979" s="123"/>
      <c r="C979" s="123"/>
      <c r="D979" s="113">
        <f t="shared" si="47"/>
        <v>0</v>
      </c>
      <c r="E979" s="114">
        <f t="shared" si="48"/>
        <v>0</v>
      </c>
      <c r="F979" s="123"/>
    </row>
    <row r="980" spans="1:6" s="101" customFormat="1" ht="15" customHeight="1">
      <c r="A980" s="117" t="s">
        <v>800</v>
      </c>
      <c r="B980" s="123"/>
      <c r="C980" s="123"/>
      <c r="D980" s="113">
        <f t="shared" si="47"/>
        <v>0</v>
      </c>
      <c r="E980" s="114">
        <f t="shared" si="48"/>
        <v>0</v>
      </c>
      <c r="F980" s="123"/>
    </row>
    <row r="981" spans="1:6" s="101" customFormat="1" ht="15" customHeight="1">
      <c r="A981" s="115" t="s">
        <v>801</v>
      </c>
      <c r="B981" s="122">
        <f>B982+B1005+B1015+B1025+B1030+B1037+B1042</f>
        <v>28</v>
      </c>
      <c r="C981" s="122">
        <f>C982+C1005+C1015+C1025+C1030+C1037+C1042</f>
        <v>53</v>
      </c>
      <c r="D981" s="113">
        <f t="shared" si="47"/>
        <v>25</v>
      </c>
      <c r="E981" s="114">
        <f t="shared" si="48"/>
        <v>89.285714285714292</v>
      </c>
      <c r="F981" s="122">
        <f>F982+F1005+F1015+F1025+F1030+F1037+F1042</f>
        <v>53</v>
      </c>
    </row>
    <row r="982" spans="1:6" s="101" customFormat="1" ht="15" customHeight="1">
      <c r="A982" s="115" t="s">
        <v>802</v>
      </c>
      <c r="B982" s="122">
        <f>SUM(B983:B1004)</f>
        <v>28</v>
      </c>
      <c r="C982" s="122">
        <f>SUM(C983:C1004)</f>
        <v>16</v>
      </c>
      <c r="D982" s="113">
        <f t="shared" si="47"/>
        <v>-12</v>
      </c>
      <c r="E982" s="114">
        <f t="shared" si="48"/>
        <v>-42.857142857142854</v>
      </c>
      <c r="F982" s="122">
        <f>SUM(F983:F1004)</f>
        <v>16</v>
      </c>
    </row>
    <row r="983" spans="1:6" s="101" customFormat="1" ht="15" customHeight="1">
      <c r="A983" s="117" t="s">
        <v>59</v>
      </c>
      <c r="B983" s="123">
        <v>28</v>
      </c>
      <c r="C983" s="123">
        <v>16</v>
      </c>
      <c r="D983" s="113">
        <f t="shared" si="47"/>
        <v>-12</v>
      </c>
      <c r="E983" s="114">
        <f t="shared" si="48"/>
        <v>-42.857142857142854</v>
      </c>
      <c r="F983" s="123">
        <v>16</v>
      </c>
    </row>
    <row r="984" spans="1:6" s="101" customFormat="1" ht="15" customHeight="1">
      <c r="A984" s="117" t="s">
        <v>60</v>
      </c>
      <c r="B984" s="123"/>
      <c r="C984" s="123"/>
      <c r="D984" s="113">
        <f t="shared" si="47"/>
        <v>0</v>
      </c>
      <c r="E984" s="114">
        <f t="shared" si="48"/>
        <v>0</v>
      </c>
      <c r="F984" s="123"/>
    </row>
    <row r="985" spans="1:6" s="101" customFormat="1" ht="15" customHeight="1">
      <c r="A985" s="117" t="s">
        <v>61</v>
      </c>
      <c r="B985" s="123"/>
      <c r="C985" s="123"/>
      <c r="D985" s="113">
        <f t="shared" si="47"/>
        <v>0</v>
      </c>
      <c r="E985" s="114">
        <f t="shared" si="48"/>
        <v>0</v>
      </c>
      <c r="F985" s="123"/>
    </row>
    <row r="986" spans="1:6" s="101" customFormat="1" ht="15" customHeight="1">
      <c r="A986" s="117" t="s">
        <v>803</v>
      </c>
      <c r="B986" s="123"/>
      <c r="C986" s="123"/>
      <c r="D986" s="113">
        <f t="shared" si="47"/>
        <v>0</v>
      </c>
      <c r="E986" s="114">
        <f t="shared" si="48"/>
        <v>0</v>
      </c>
      <c r="F986" s="123"/>
    </row>
    <row r="987" spans="1:6" s="101" customFormat="1" ht="15" customHeight="1">
      <c r="A987" s="117" t="s">
        <v>804</v>
      </c>
      <c r="B987" s="123"/>
      <c r="C987" s="123"/>
      <c r="D987" s="113">
        <f t="shared" si="47"/>
        <v>0</v>
      </c>
      <c r="E987" s="114">
        <f t="shared" si="48"/>
        <v>0</v>
      </c>
      <c r="F987" s="123"/>
    </row>
    <row r="988" spans="1:6" s="101" customFormat="1" ht="15" customHeight="1">
      <c r="A988" s="117" t="s">
        <v>805</v>
      </c>
      <c r="B988" s="123"/>
      <c r="C988" s="123"/>
      <c r="D988" s="113">
        <f t="shared" si="47"/>
        <v>0</v>
      </c>
      <c r="E988" s="114">
        <f t="shared" si="48"/>
        <v>0</v>
      </c>
      <c r="F988" s="123"/>
    </row>
    <row r="989" spans="1:6" s="101" customFormat="1" ht="15" customHeight="1">
      <c r="A989" s="117" t="s">
        <v>806</v>
      </c>
      <c r="B989" s="123"/>
      <c r="C989" s="123"/>
      <c r="D989" s="113">
        <f t="shared" si="47"/>
        <v>0</v>
      </c>
      <c r="E989" s="114">
        <f t="shared" si="48"/>
        <v>0</v>
      </c>
      <c r="F989" s="123"/>
    </row>
    <row r="990" spans="1:6" s="101" customFormat="1" ht="15" customHeight="1">
      <c r="A990" s="117" t="s">
        <v>807</v>
      </c>
      <c r="B990" s="123"/>
      <c r="C990" s="123"/>
      <c r="D990" s="113">
        <f t="shared" ref="D990:D1053" si="49">C990-B990</f>
        <v>0</v>
      </c>
      <c r="E990" s="114">
        <f t="shared" si="48"/>
        <v>0</v>
      </c>
      <c r="F990" s="123"/>
    </row>
    <row r="991" spans="1:6" s="101" customFormat="1" ht="15" customHeight="1">
      <c r="A991" s="117" t="s">
        <v>808</v>
      </c>
      <c r="B991" s="123"/>
      <c r="C991" s="123"/>
      <c r="D991" s="113">
        <f t="shared" si="49"/>
        <v>0</v>
      </c>
      <c r="E991" s="114">
        <f t="shared" si="48"/>
        <v>0</v>
      </c>
      <c r="F991" s="123"/>
    </row>
    <row r="992" spans="1:6" s="101" customFormat="1" ht="15" customHeight="1">
      <c r="A992" s="117" t="s">
        <v>809</v>
      </c>
      <c r="B992" s="123"/>
      <c r="C992" s="123"/>
      <c r="D992" s="113">
        <f t="shared" si="49"/>
        <v>0</v>
      </c>
      <c r="E992" s="114">
        <f t="shared" si="48"/>
        <v>0</v>
      </c>
      <c r="F992" s="123"/>
    </row>
    <row r="993" spans="1:6" s="101" customFormat="1" ht="15" customHeight="1">
      <c r="A993" s="117" t="s">
        <v>810</v>
      </c>
      <c r="B993" s="123"/>
      <c r="C993" s="123"/>
      <c r="D993" s="113">
        <f t="shared" si="49"/>
        <v>0</v>
      </c>
      <c r="E993" s="114">
        <f t="shared" si="48"/>
        <v>0</v>
      </c>
      <c r="F993" s="123"/>
    </row>
    <row r="994" spans="1:6" s="101" customFormat="1" ht="15" customHeight="1">
      <c r="A994" s="117" t="s">
        <v>811</v>
      </c>
      <c r="B994" s="123"/>
      <c r="C994" s="123"/>
      <c r="D994" s="113">
        <f t="shared" si="49"/>
        <v>0</v>
      </c>
      <c r="E994" s="114">
        <f t="shared" si="48"/>
        <v>0</v>
      </c>
      <c r="F994" s="123"/>
    </row>
    <row r="995" spans="1:6" s="101" customFormat="1" ht="15" customHeight="1">
      <c r="A995" s="117" t="s">
        <v>812</v>
      </c>
      <c r="B995" s="123"/>
      <c r="C995" s="123"/>
      <c r="D995" s="113">
        <f t="shared" si="49"/>
        <v>0</v>
      </c>
      <c r="E995" s="114">
        <f t="shared" si="48"/>
        <v>0</v>
      </c>
      <c r="F995" s="123"/>
    </row>
    <row r="996" spans="1:6" s="101" customFormat="1" ht="15" customHeight="1">
      <c r="A996" s="117" t="s">
        <v>813</v>
      </c>
      <c r="B996" s="123"/>
      <c r="C996" s="123"/>
      <c r="D996" s="113">
        <f t="shared" si="49"/>
        <v>0</v>
      </c>
      <c r="E996" s="114">
        <f t="shared" si="48"/>
        <v>0</v>
      </c>
      <c r="F996" s="123"/>
    </row>
    <row r="997" spans="1:6" s="101" customFormat="1" ht="15" customHeight="1">
      <c r="A997" s="117" t="s">
        <v>814</v>
      </c>
      <c r="B997" s="123"/>
      <c r="C997" s="123"/>
      <c r="D997" s="113">
        <f t="shared" si="49"/>
        <v>0</v>
      </c>
      <c r="E997" s="114">
        <f t="shared" si="48"/>
        <v>0</v>
      </c>
      <c r="F997" s="123"/>
    </row>
    <row r="998" spans="1:6" s="101" customFormat="1" ht="15" customHeight="1">
      <c r="A998" s="117" t="s">
        <v>815</v>
      </c>
      <c r="B998" s="123"/>
      <c r="C998" s="123"/>
      <c r="D998" s="113">
        <f t="shared" si="49"/>
        <v>0</v>
      </c>
      <c r="E998" s="114">
        <f t="shared" si="48"/>
        <v>0</v>
      </c>
      <c r="F998" s="123"/>
    </row>
    <row r="999" spans="1:6" s="101" customFormat="1" ht="15" customHeight="1">
      <c r="A999" s="117" t="s">
        <v>816</v>
      </c>
      <c r="B999" s="123"/>
      <c r="C999" s="123"/>
      <c r="D999" s="113">
        <f t="shared" si="49"/>
        <v>0</v>
      </c>
      <c r="E999" s="114">
        <f t="shared" si="48"/>
        <v>0</v>
      </c>
      <c r="F999" s="123"/>
    </row>
    <row r="1000" spans="1:6" s="101" customFormat="1" ht="15" customHeight="1">
      <c r="A1000" s="117" t="s">
        <v>817</v>
      </c>
      <c r="B1000" s="123"/>
      <c r="C1000" s="123"/>
      <c r="D1000" s="113">
        <f t="shared" si="49"/>
        <v>0</v>
      </c>
      <c r="E1000" s="114">
        <f t="shared" ref="E1000:E1063" si="50">IF(B1000=0,,D1000/B1000*100)</f>
        <v>0</v>
      </c>
      <c r="F1000" s="123"/>
    </row>
    <row r="1001" spans="1:6" s="101" customFormat="1" ht="15" customHeight="1">
      <c r="A1001" s="117" t="s">
        <v>818</v>
      </c>
      <c r="B1001" s="123"/>
      <c r="C1001" s="123"/>
      <c r="D1001" s="113">
        <f t="shared" si="49"/>
        <v>0</v>
      </c>
      <c r="E1001" s="114">
        <f t="shared" si="50"/>
        <v>0</v>
      </c>
      <c r="F1001" s="123"/>
    </row>
    <row r="1002" spans="1:6" s="101" customFormat="1" ht="15" customHeight="1">
      <c r="A1002" s="117" t="s">
        <v>819</v>
      </c>
      <c r="B1002" s="123"/>
      <c r="C1002" s="123"/>
      <c r="D1002" s="113">
        <f t="shared" si="49"/>
        <v>0</v>
      </c>
      <c r="E1002" s="114">
        <f t="shared" si="50"/>
        <v>0</v>
      </c>
      <c r="F1002" s="123"/>
    </row>
    <row r="1003" spans="1:6" s="101" customFormat="1" ht="15" customHeight="1">
      <c r="A1003" s="117" t="s">
        <v>820</v>
      </c>
      <c r="B1003" s="123"/>
      <c r="C1003" s="123"/>
      <c r="D1003" s="113">
        <f t="shared" si="49"/>
        <v>0</v>
      </c>
      <c r="E1003" s="114">
        <f t="shared" si="50"/>
        <v>0</v>
      </c>
      <c r="F1003" s="123"/>
    </row>
    <row r="1004" spans="1:6" s="101" customFormat="1" ht="15" customHeight="1">
      <c r="A1004" s="117" t="s">
        <v>821</v>
      </c>
      <c r="B1004" s="123"/>
      <c r="C1004" s="123"/>
      <c r="D1004" s="113">
        <f t="shared" si="49"/>
        <v>0</v>
      </c>
      <c r="E1004" s="114">
        <f t="shared" si="50"/>
        <v>0</v>
      </c>
      <c r="F1004" s="123"/>
    </row>
    <row r="1005" spans="1:6" s="101" customFormat="1" ht="15" customHeight="1">
      <c r="A1005" s="115" t="s">
        <v>822</v>
      </c>
      <c r="B1005" s="122">
        <f>SUM(B1006:B1014)</f>
        <v>0</v>
      </c>
      <c r="C1005" s="122">
        <f>SUM(C1006:C1014)</f>
        <v>0</v>
      </c>
      <c r="D1005" s="113">
        <f t="shared" si="49"/>
        <v>0</v>
      </c>
      <c r="E1005" s="114">
        <f t="shared" si="50"/>
        <v>0</v>
      </c>
      <c r="F1005" s="122">
        <f>SUM(F1006:F1014)</f>
        <v>0</v>
      </c>
    </row>
    <row r="1006" spans="1:6" s="101" customFormat="1" ht="15" customHeight="1">
      <c r="A1006" s="117" t="s">
        <v>59</v>
      </c>
      <c r="B1006" s="123"/>
      <c r="C1006" s="123"/>
      <c r="D1006" s="113">
        <f t="shared" si="49"/>
        <v>0</v>
      </c>
      <c r="E1006" s="114">
        <f t="shared" si="50"/>
        <v>0</v>
      </c>
      <c r="F1006" s="123"/>
    </row>
    <row r="1007" spans="1:6" s="101" customFormat="1" ht="15" customHeight="1">
      <c r="A1007" s="117" t="s">
        <v>60</v>
      </c>
      <c r="B1007" s="123"/>
      <c r="C1007" s="123"/>
      <c r="D1007" s="113">
        <f t="shared" si="49"/>
        <v>0</v>
      </c>
      <c r="E1007" s="114">
        <f t="shared" si="50"/>
        <v>0</v>
      </c>
      <c r="F1007" s="123"/>
    </row>
    <row r="1008" spans="1:6" s="101" customFormat="1" ht="15" customHeight="1">
      <c r="A1008" s="117" t="s">
        <v>61</v>
      </c>
      <c r="B1008" s="123"/>
      <c r="C1008" s="123"/>
      <c r="D1008" s="113">
        <f t="shared" si="49"/>
        <v>0</v>
      </c>
      <c r="E1008" s="114">
        <f t="shared" si="50"/>
        <v>0</v>
      </c>
      <c r="F1008" s="123"/>
    </row>
    <row r="1009" spans="1:6" s="101" customFormat="1" ht="15" customHeight="1">
      <c r="A1009" s="117" t="s">
        <v>823</v>
      </c>
      <c r="B1009" s="123"/>
      <c r="C1009" s="123"/>
      <c r="D1009" s="113">
        <f t="shared" si="49"/>
        <v>0</v>
      </c>
      <c r="E1009" s="114">
        <f t="shared" si="50"/>
        <v>0</v>
      </c>
      <c r="F1009" s="123"/>
    </row>
    <row r="1010" spans="1:6" s="101" customFormat="1" ht="15" customHeight="1">
      <c r="A1010" s="117" t="s">
        <v>824</v>
      </c>
      <c r="B1010" s="123"/>
      <c r="C1010" s="123"/>
      <c r="D1010" s="113">
        <f t="shared" si="49"/>
        <v>0</v>
      </c>
      <c r="E1010" s="114">
        <f t="shared" si="50"/>
        <v>0</v>
      </c>
      <c r="F1010" s="123"/>
    </row>
    <row r="1011" spans="1:6" s="101" customFormat="1" ht="15" customHeight="1">
      <c r="A1011" s="117" t="s">
        <v>825</v>
      </c>
      <c r="B1011" s="123"/>
      <c r="C1011" s="123"/>
      <c r="D1011" s="113">
        <f t="shared" si="49"/>
        <v>0</v>
      </c>
      <c r="E1011" s="114">
        <f t="shared" si="50"/>
        <v>0</v>
      </c>
      <c r="F1011" s="123"/>
    </row>
    <row r="1012" spans="1:6" s="101" customFormat="1" ht="15" customHeight="1">
      <c r="A1012" s="117" t="s">
        <v>826</v>
      </c>
      <c r="B1012" s="123"/>
      <c r="C1012" s="123"/>
      <c r="D1012" s="113">
        <f t="shared" si="49"/>
        <v>0</v>
      </c>
      <c r="E1012" s="114">
        <f t="shared" si="50"/>
        <v>0</v>
      </c>
      <c r="F1012" s="123"/>
    </row>
    <row r="1013" spans="1:6" s="101" customFormat="1" ht="15" customHeight="1">
      <c r="A1013" s="117" t="s">
        <v>827</v>
      </c>
      <c r="B1013" s="123"/>
      <c r="C1013" s="123"/>
      <c r="D1013" s="113">
        <f t="shared" si="49"/>
        <v>0</v>
      </c>
      <c r="E1013" s="114">
        <f t="shared" si="50"/>
        <v>0</v>
      </c>
      <c r="F1013" s="123"/>
    </row>
    <row r="1014" spans="1:6" s="101" customFormat="1" ht="15" customHeight="1">
      <c r="A1014" s="117" t="s">
        <v>828</v>
      </c>
      <c r="B1014" s="123"/>
      <c r="C1014" s="123"/>
      <c r="D1014" s="113">
        <f t="shared" si="49"/>
        <v>0</v>
      </c>
      <c r="E1014" s="114">
        <f t="shared" si="50"/>
        <v>0</v>
      </c>
      <c r="F1014" s="123"/>
    </row>
    <row r="1015" spans="1:6" s="101" customFormat="1" ht="15" customHeight="1">
      <c r="A1015" s="115" t="s">
        <v>829</v>
      </c>
      <c r="B1015" s="122">
        <f>SUM(B1016:B1024)</f>
        <v>0</v>
      </c>
      <c r="C1015" s="122">
        <f>SUM(C1016:C1024)</f>
        <v>0</v>
      </c>
      <c r="D1015" s="113">
        <f t="shared" si="49"/>
        <v>0</v>
      </c>
      <c r="E1015" s="114">
        <f t="shared" si="50"/>
        <v>0</v>
      </c>
      <c r="F1015" s="122">
        <f>SUM(F1016:F1024)</f>
        <v>0</v>
      </c>
    </row>
    <row r="1016" spans="1:6" s="101" customFormat="1" ht="15" customHeight="1">
      <c r="A1016" s="117" t="s">
        <v>59</v>
      </c>
      <c r="B1016" s="123"/>
      <c r="C1016" s="123"/>
      <c r="D1016" s="113">
        <f t="shared" si="49"/>
        <v>0</v>
      </c>
      <c r="E1016" s="114">
        <f t="shared" si="50"/>
        <v>0</v>
      </c>
      <c r="F1016" s="123"/>
    </row>
    <row r="1017" spans="1:6" s="101" customFormat="1" ht="15" customHeight="1">
      <c r="A1017" s="117" t="s">
        <v>60</v>
      </c>
      <c r="B1017" s="123"/>
      <c r="C1017" s="123"/>
      <c r="D1017" s="113">
        <f t="shared" si="49"/>
        <v>0</v>
      </c>
      <c r="E1017" s="114">
        <f t="shared" si="50"/>
        <v>0</v>
      </c>
      <c r="F1017" s="123"/>
    </row>
    <row r="1018" spans="1:6" s="101" customFormat="1" ht="15" customHeight="1">
      <c r="A1018" s="117" t="s">
        <v>61</v>
      </c>
      <c r="B1018" s="123"/>
      <c r="C1018" s="123"/>
      <c r="D1018" s="113">
        <f t="shared" si="49"/>
        <v>0</v>
      </c>
      <c r="E1018" s="114">
        <f t="shared" si="50"/>
        <v>0</v>
      </c>
      <c r="F1018" s="123"/>
    </row>
    <row r="1019" spans="1:6" s="101" customFormat="1" ht="15" customHeight="1">
      <c r="A1019" s="117" t="s">
        <v>830</v>
      </c>
      <c r="B1019" s="123"/>
      <c r="C1019" s="123"/>
      <c r="D1019" s="113">
        <f t="shared" si="49"/>
        <v>0</v>
      </c>
      <c r="E1019" s="114">
        <f t="shared" si="50"/>
        <v>0</v>
      </c>
      <c r="F1019" s="123"/>
    </row>
    <row r="1020" spans="1:6" s="101" customFormat="1" ht="15" customHeight="1">
      <c r="A1020" s="117" t="s">
        <v>831</v>
      </c>
      <c r="B1020" s="123"/>
      <c r="C1020" s="123"/>
      <c r="D1020" s="113">
        <f t="shared" si="49"/>
        <v>0</v>
      </c>
      <c r="E1020" s="114">
        <f t="shared" si="50"/>
        <v>0</v>
      </c>
      <c r="F1020" s="123"/>
    </row>
    <row r="1021" spans="1:6" s="101" customFormat="1" ht="15" customHeight="1">
      <c r="A1021" s="117" t="s">
        <v>832</v>
      </c>
      <c r="B1021" s="123"/>
      <c r="C1021" s="123"/>
      <c r="D1021" s="113">
        <f t="shared" si="49"/>
        <v>0</v>
      </c>
      <c r="E1021" s="114">
        <f t="shared" si="50"/>
        <v>0</v>
      </c>
      <c r="F1021" s="123"/>
    </row>
    <row r="1022" spans="1:6" s="101" customFormat="1" ht="15" customHeight="1">
      <c r="A1022" s="117" t="s">
        <v>833</v>
      </c>
      <c r="B1022" s="123"/>
      <c r="C1022" s="123"/>
      <c r="D1022" s="113">
        <f t="shared" si="49"/>
        <v>0</v>
      </c>
      <c r="E1022" s="114">
        <f t="shared" si="50"/>
        <v>0</v>
      </c>
      <c r="F1022" s="123"/>
    </row>
    <row r="1023" spans="1:6" s="101" customFormat="1" ht="15" customHeight="1">
      <c r="A1023" s="117" t="s">
        <v>834</v>
      </c>
      <c r="B1023" s="123"/>
      <c r="C1023" s="123"/>
      <c r="D1023" s="113">
        <f t="shared" si="49"/>
        <v>0</v>
      </c>
      <c r="E1023" s="114">
        <f t="shared" si="50"/>
        <v>0</v>
      </c>
      <c r="F1023" s="123"/>
    </row>
    <row r="1024" spans="1:6" s="101" customFormat="1" ht="15" customHeight="1">
      <c r="A1024" s="117" t="s">
        <v>835</v>
      </c>
      <c r="B1024" s="123"/>
      <c r="C1024" s="123"/>
      <c r="D1024" s="113">
        <f t="shared" si="49"/>
        <v>0</v>
      </c>
      <c r="E1024" s="114">
        <f t="shared" si="50"/>
        <v>0</v>
      </c>
      <c r="F1024" s="123"/>
    </row>
    <row r="1025" spans="1:6" s="101" customFormat="1" ht="15" customHeight="1">
      <c r="A1025" s="115" t="s">
        <v>836</v>
      </c>
      <c r="B1025" s="122">
        <f>SUM(B1026:B1029)</f>
        <v>0</v>
      </c>
      <c r="C1025" s="122">
        <f>SUM(C1026:C1029)</f>
        <v>37</v>
      </c>
      <c r="D1025" s="113">
        <f t="shared" si="49"/>
        <v>37</v>
      </c>
      <c r="E1025" s="114">
        <f t="shared" si="50"/>
        <v>0</v>
      </c>
      <c r="F1025" s="122">
        <f>SUM(F1026:F1029)</f>
        <v>37</v>
      </c>
    </row>
    <row r="1026" spans="1:6" s="101" customFormat="1" ht="15" customHeight="1">
      <c r="A1026" s="117" t="s">
        <v>837</v>
      </c>
      <c r="B1026" s="123"/>
      <c r="C1026" s="123"/>
      <c r="D1026" s="113">
        <f t="shared" si="49"/>
        <v>0</v>
      </c>
      <c r="E1026" s="114">
        <f t="shared" si="50"/>
        <v>0</v>
      </c>
      <c r="F1026" s="123"/>
    </row>
    <row r="1027" spans="1:6" s="101" customFormat="1" ht="15" customHeight="1">
      <c r="A1027" s="117" t="s">
        <v>838</v>
      </c>
      <c r="B1027" s="123"/>
      <c r="C1027" s="123"/>
      <c r="D1027" s="113">
        <f t="shared" si="49"/>
        <v>0</v>
      </c>
      <c r="E1027" s="114">
        <f t="shared" si="50"/>
        <v>0</v>
      </c>
      <c r="F1027" s="123"/>
    </row>
    <row r="1028" spans="1:6" s="101" customFormat="1" ht="15" customHeight="1">
      <c r="A1028" s="117" t="s">
        <v>839</v>
      </c>
      <c r="B1028" s="123"/>
      <c r="C1028" s="123"/>
      <c r="D1028" s="113">
        <f t="shared" si="49"/>
        <v>0</v>
      </c>
      <c r="E1028" s="114">
        <f t="shared" si="50"/>
        <v>0</v>
      </c>
      <c r="F1028" s="123"/>
    </row>
    <row r="1029" spans="1:6" s="101" customFormat="1" ht="15" customHeight="1">
      <c r="A1029" s="117" t="s">
        <v>840</v>
      </c>
      <c r="B1029" s="123"/>
      <c r="C1029" s="123">
        <v>37</v>
      </c>
      <c r="D1029" s="113">
        <f t="shared" si="49"/>
        <v>37</v>
      </c>
      <c r="E1029" s="114">
        <f t="shared" si="50"/>
        <v>0</v>
      </c>
      <c r="F1029" s="123">
        <v>37</v>
      </c>
    </row>
    <row r="1030" spans="1:6" s="101" customFormat="1" ht="15" customHeight="1">
      <c r="A1030" s="115" t="s">
        <v>841</v>
      </c>
      <c r="B1030" s="122">
        <f>SUM(B1031:B1036)</f>
        <v>0</v>
      </c>
      <c r="C1030" s="122">
        <f>SUM(C1031:C1036)</f>
        <v>0</v>
      </c>
      <c r="D1030" s="113">
        <f t="shared" si="49"/>
        <v>0</v>
      </c>
      <c r="E1030" s="114">
        <f t="shared" si="50"/>
        <v>0</v>
      </c>
      <c r="F1030" s="122">
        <f>SUM(F1031:F1036)</f>
        <v>0</v>
      </c>
    </row>
    <row r="1031" spans="1:6" s="101" customFormat="1" ht="15" customHeight="1">
      <c r="A1031" s="117" t="s">
        <v>59</v>
      </c>
      <c r="B1031" s="123"/>
      <c r="C1031" s="123"/>
      <c r="D1031" s="113">
        <f t="shared" si="49"/>
        <v>0</v>
      </c>
      <c r="E1031" s="114">
        <f t="shared" si="50"/>
        <v>0</v>
      </c>
      <c r="F1031" s="123"/>
    </row>
    <row r="1032" spans="1:6" s="101" customFormat="1" ht="15" customHeight="1">
      <c r="A1032" s="117" t="s">
        <v>60</v>
      </c>
      <c r="B1032" s="123"/>
      <c r="C1032" s="123"/>
      <c r="D1032" s="113">
        <f t="shared" si="49"/>
        <v>0</v>
      </c>
      <c r="E1032" s="114">
        <f t="shared" si="50"/>
        <v>0</v>
      </c>
      <c r="F1032" s="123"/>
    </row>
    <row r="1033" spans="1:6" s="101" customFormat="1" ht="15" customHeight="1">
      <c r="A1033" s="117" t="s">
        <v>61</v>
      </c>
      <c r="B1033" s="123"/>
      <c r="C1033" s="123"/>
      <c r="D1033" s="113">
        <f t="shared" si="49"/>
        <v>0</v>
      </c>
      <c r="E1033" s="114">
        <f t="shared" si="50"/>
        <v>0</v>
      </c>
      <c r="F1033" s="123"/>
    </row>
    <row r="1034" spans="1:6" s="101" customFormat="1" ht="15" customHeight="1">
      <c r="A1034" s="117" t="s">
        <v>827</v>
      </c>
      <c r="B1034" s="123"/>
      <c r="C1034" s="123"/>
      <c r="D1034" s="113">
        <f t="shared" si="49"/>
        <v>0</v>
      </c>
      <c r="E1034" s="114">
        <f t="shared" si="50"/>
        <v>0</v>
      </c>
      <c r="F1034" s="123"/>
    </row>
    <row r="1035" spans="1:6" s="101" customFormat="1" ht="15" customHeight="1">
      <c r="A1035" s="117" t="s">
        <v>842</v>
      </c>
      <c r="B1035" s="123"/>
      <c r="C1035" s="123"/>
      <c r="D1035" s="113">
        <f t="shared" si="49"/>
        <v>0</v>
      </c>
      <c r="E1035" s="114">
        <f t="shared" si="50"/>
        <v>0</v>
      </c>
      <c r="F1035" s="123"/>
    </row>
    <row r="1036" spans="1:6" s="101" customFormat="1" ht="15" customHeight="1">
      <c r="A1036" s="117" t="s">
        <v>843</v>
      </c>
      <c r="B1036" s="123"/>
      <c r="C1036" s="123"/>
      <c r="D1036" s="113">
        <f t="shared" si="49"/>
        <v>0</v>
      </c>
      <c r="E1036" s="114">
        <f t="shared" si="50"/>
        <v>0</v>
      </c>
      <c r="F1036" s="123"/>
    </row>
    <row r="1037" spans="1:6" s="101" customFormat="1" ht="15" customHeight="1">
      <c r="A1037" s="115" t="s">
        <v>844</v>
      </c>
      <c r="B1037" s="122">
        <f>SUM(B1038:B1041)</f>
        <v>0</v>
      </c>
      <c r="C1037" s="122">
        <f>SUM(C1038:C1041)</f>
        <v>0</v>
      </c>
      <c r="D1037" s="113">
        <f t="shared" si="49"/>
        <v>0</v>
      </c>
      <c r="E1037" s="114">
        <f t="shared" si="50"/>
        <v>0</v>
      </c>
      <c r="F1037" s="122">
        <f>SUM(F1038:F1041)</f>
        <v>0</v>
      </c>
    </row>
    <row r="1038" spans="1:6" s="101" customFormat="1" ht="15" customHeight="1">
      <c r="A1038" s="117" t="s">
        <v>845</v>
      </c>
      <c r="B1038" s="123"/>
      <c r="C1038" s="123"/>
      <c r="D1038" s="113">
        <f t="shared" si="49"/>
        <v>0</v>
      </c>
      <c r="E1038" s="114">
        <f t="shared" si="50"/>
        <v>0</v>
      </c>
      <c r="F1038" s="123"/>
    </row>
    <row r="1039" spans="1:6" s="101" customFormat="1" ht="15" customHeight="1">
      <c r="A1039" s="117" t="s">
        <v>846</v>
      </c>
      <c r="B1039" s="123"/>
      <c r="C1039" s="123"/>
      <c r="D1039" s="113">
        <f t="shared" si="49"/>
        <v>0</v>
      </c>
      <c r="E1039" s="114">
        <f t="shared" si="50"/>
        <v>0</v>
      </c>
      <c r="F1039" s="123"/>
    </row>
    <row r="1040" spans="1:6" s="101" customFormat="1" ht="15" customHeight="1">
      <c r="A1040" s="117" t="s">
        <v>847</v>
      </c>
      <c r="B1040" s="123"/>
      <c r="C1040" s="123"/>
      <c r="D1040" s="113">
        <f t="shared" si="49"/>
        <v>0</v>
      </c>
      <c r="E1040" s="114">
        <f t="shared" si="50"/>
        <v>0</v>
      </c>
      <c r="F1040" s="123"/>
    </row>
    <row r="1041" spans="1:6" s="101" customFormat="1" ht="15" customHeight="1">
      <c r="A1041" s="117" t="s">
        <v>848</v>
      </c>
      <c r="B1041" s="123"/>
      <c r="C1041" s="123"/>
      <c r="D1041" s="113">
        <f t="shared" si="49"/>
        <v>0</v>
      </c>
      <c r="E1041" s="114">
        <f t="shared" si="50"/>
        <v>0</v>
      </c>
      <c r="F1041" s="123"/>
    </row>
    <row r="1042" spans="1:6" s="101" customFormat="1" ht="15" customHeight="1">
      <c r="A1042" s="115" t="s">
        <v>849</v>
      </c>
      <c r="B1042" s="122">
        <f>SUM(B1043:B1044)</f>
        <v>0</v>
      </c>
      <c r="C1042" s="122">
        <f>SUM(C1043:C1044)</f>
        <v>0</v>
      </c>
      <c r="D1042" s="113">
        <f t="shared" si="49"/>
        <v>0</v>
      </c>
      <c r="E1042" s="114">
        <f t="shared" si="50"/>
        <v>0</v>
      </c>
      <c r="F1042" s="122">
        <f>SUM(F1043:F1044)</f>
        <v>0</v>
      </c>
    </row>
    <row r="1043" spans="1:6" s="101" customFormat="1" ht="15" customHeight="1">
      <c r="A1043" s="117" t="s">
        <v>850</v>
      </c>
      <c r="B1043" s="123"/>
      <c r="C1043" s="123"/>
      <c r="D1043" s="113">
        <f t="shared" si="49"/>
        <v>0</v>
      </c>
      <c r="E1043" s="114">
        <f t="shared" si="50"/>
        <v>0</v>
      </c>
      <c r="F1043" s="123"/>
    </row>
    <row r="1044" spans="1:6" s="101" customFormat="1" ht="15" customHeight="1">
      <c r="A1044" s="117" t="s">
        <v>851</v>
      </c>
      <c r="B1044" s="123"/>
      <c r="C1044" s="123"/>
      <c r="D1044" s="113">
        <f t="shared" si="49"/>
        <v>0</v>
      </c>
      <c r="E1044" s="114">
        <f t="shared" si="50"/>
        <v>0</v>
      </c>
      <c r="F1044" s="123"/>
    </row>
    <row r="1045" spans="1:6" s="101" customFormat="1" ht="15" customHeight="1">
      <c r="A1045" s="115" t="s">
        <v>852</v>
      </c>
      <c r="B1045" s="122">
        <f>B1046+B1056+B1072+B1077+B1091+B1098+B1105</f>
        <v>0</v>
      </c>
      <c r="C1045" s="122">
        <f>C1046+C1056+C1072+C1077+C1091+C1098+C1105</f>
        <v>0</v>
      </c>
      <c r="D1045" s="113">
        <f t="shared" si="49"/>
        <v>0</v>
      </c>
      <c r="E1045" s="114">
        <f t="shared" si="50"/>
        <v>0</v>
      </c>
      <c r="F1045" s="122">
        <f>F1046+F1056+F1072+F1077+F1091+F1098+F1105</f>
        <v>0</v>
      </c>
    </row>
    <row r="1046" spans="1:6" s="101" customFormat="1" ht="15" customHeight="1">
      <c r="A1046" s="115" t="s">
        <v>853</v>
      </c>
      <c r="B1046" s="122">
        <f>SUM(B1047:B1055)</f>
        <v>0</v>
      </c>
      <c r="C1046" s="122">
        <f>SUM(C1047:C1055)</f>
        <v>0</v>
      </c>
      <c r="D1046" s="113">
        <f t="shared" si="49"/>
        <v>0</v>
      </c>
      <c r="E1046" s="114">
        <f t="shared" si="50"/>
        <v>0</v>
      </c>
      <c r="F1046" s="122">
        <f>SUM(F1047:F1055)</f>
        <v>0</v>
      </c>
    </row>
    <row r="1047" spans="1:6" s="101" customFormat="1" ht="15" customHeight="1">
      <c r="A1047" s="117" t="s">
        <v>59</v>
      </c>
      <c r="B1047" s="123"/>
      <c r="C1047" s="123"/>
      <c r="D1047" s="113">
        <f t="shared" si="49"/>
        <v>0</v>
      </c>
      <c r="E1047" s="114">
        <f t="shared" si="50"/>
        <v>0</v>
      </c>
      <c r="F1047" s="123"/>
    </row>
    <row r="1048" spans="1:6" s="101" customFormat="1" ht="15" customHeight="1">
      <c r="A1048" s="117" t="s">
        <v>60</v>
      </c>
      <c r="B1048" s="123"/>
      <c r="C1048" s="123"/>
      <c r="D1048" s="113">
        <f t="shared" si="49"/>
        <v>0</v>
      </c>
      <c r="E1048" s="114">
        <f t="shared" si="50"/>
        <v>0</v>
      </c>
      <c r="F1048" s="123"/>
    </row>
    <row r="1049" spans="1:6" s="101" customFormat="1" ht="15" customHeight="1">
      <c r="A1049" s="117" t="s">
        <v>61</v>
      </c>
      <c r="B1049" s="123"/>
      <c r="C1049" s="123"/>
      <c r="D1049" s="113">
        <f t="shared" si="49"/>
        <v>0</v>
      </c>
      <c r="E1049" s="114">
        <f t="shared" si="50"/>
        <v>0</v>
      </c>
      <c r="F1049" s="123"/>
    </row>
    <row r="1050" spans="1:6" s="101" customFormat="1" ht="15" customHeight="1">
      <c r="A1050" s="117" t="s">
        <v>854</v>
      </c>
      <c r="B1050" s="123"/>
      <c r="C1050" s="123"/>
      <c r="D1050" s="113">
        <f t="shared" si="49"/>
        <v>0</v>
      </c>
      <c r="E1050" s="114">
        <f t="shared" si="50"/>
        <v>0</v>
      </c>
      <c r="F1050" s="123"/>
    </row>
    <row r="1051" spans="1:6" s="101" customFormat="1" ht="15" customHeight="1">
      <c r="A1051" s="117" t="s">
        <v>855</v>
      </c>
      <c r="B1051" s="123"/>
      <c r="C1051" s="123"/>
      <c r="D1051" s="113">
        <f t="shared" si="49"/>
        <v>0</v>
      </c>
      <c r="E1051" s="114">
        <f t="shared" si="50"/>
        <v>0</v>
      </c>
      <c r="F1051" s="123"/>
    </row>
    <row r="1052" spans="1:6" s="101" customFormat="1" ht="15" customHeight="1">
      <c r="A1052" s="117" t="s">
        <v>856</v>
      </c>
      <c r="B1052" s="123"/>
      <c r="C1052" s="123"/>
      <c r="D1052" s="113">
        <f t="shared" si="49"/>
        <v>0</v>
      </c>
      <c r="E1052" s="114">
        <f t="shared" si="50"/>
        <v>0</v>
      </c>
      <c r="F1052" s="123"/>
    </row>
    <row r="1053" spans="1:6" s="101" customFormat="1" ht="15" customHeight="1">
      <c r="A1053" s="117" t="s">
        <v>857</v>
      </c>
      <c r="B1053" s="123"/>
      <c r="C1053" s="123"/>
      <c r="D1053" s="113">
        <f t="shared" si="49"/>
        <v>0</v>
      </c>
      <c r="E1053" s="114">
        <f t="shared" si="50"/>
        <v>0</v>
      </c>
      <c r="F1053" s="123"/>
    </row>
    <row r="1054" spans="1:6" s="101" customFormat="1" ht="15" customHeight="1">
      <c r="A1054" s="117" t="s">
        <v>858</v>
      </c>
      <c r="B1054" s="123"/>
      <c r="C1054" s="123"/>
      <c r="D1054" s="113">
        <f t="shared" ref="D1054:D1117" si="51">C1054-B1054</f>
        <v>0</v>
      </c>
      <c r="E1054" s="114">
        <f t="shared" si="50"/>
        <v>0</v>
      </c>
      <c r="F1054" s="123"/>
    </row>
    <row r="1055" spans="1:6" s="101" customFormat="1" ht="15" customHeight="1">
      <c r="A1055" s="117" t="s">
        <v>859</v>
      </c>
      <c r="B1055" s="123"/>
      <c r="C1055" s="123"/>
      <c r="D1055" s="113">
        <f t="shared" si="51"/>
        <v>0</v>
      </c>
      <c r="E1055" s="114">
        <f t="shared" si="50"/>
        <v>0</v>
      </c>
      <c r="F1055" s="123"/>
    </row>
    <row r="1056" spans="1:6" s="101" customFormat="1" ht="15" customHeight="1">
      <c r="A1056" s="115" t="s">
        <v>860</v>
      </c>
      <c r="B1056" s="122">
        <f>SUM(B1057:B1071)</f>
        <v>0</v>
      </c>
      <c r="C1056" s="122">
        <f>SUM(C1057:C1071)</f>
        <v>0</v>
      </c>
      <c r="D1056" s="113">
        <f t="shared" si="51"/>
        <v>0</v>
      </c>
      <c r="E1056" s="114">
        <f t="shared" si="50"/>
        <v>0</v>
      </c>
      <c r="F1056" s="122">
        <f>SUM(F1057:F1071)</f>
        <v>0</v>
      </c>
    </row>
    <row r="1057" spans="1:6" s="101" customFormat="1" ht="15" customHeight="1">
      <c r="A1057" s="117" t="s">
        <v>59</v>
      </c>
      <c r="B1057" s="123"/>
      <c r="C1057" s="123"/>
      <c r="D1057" s="113">
        <f t="shared" si="51"/>
        <v>0</v>
      </c>
      <c r="E1057" s="114">
        <f t="shared" si="50"/>
        <v>0</v>
      </c>
      <c r="F1057" s="123"/>
    </row>
    <row r="1058" spans="1:6" s="101" customFormat="1" ht="15" customHeight="1">
      <c r="A1058" s="117" t="s">
        <v>60</v>
      </c>
      <c r="B1058" s="123"/>
      <c r="C1058" s="123"/>
      <c r="D1058" s="113">
        <f t="shared" si="51"/>
        <v>0</v>
      </c>
      <c r="E1058" s="114">
        <f t="shared" si="50"/>
        <v>0</v>
      </c>
      <c r="F1058" s="123"/>
    </row>
    <row r="1059" spans="1:6" s="101" customFormat="1" ht="15" customHeight="1">
      <c r="A1059" s="117" t="s">
        <v>61</v>
      </c>
      <c r="B1059" s="123"/>
      <c r="C1059" s="123"/>
      <c r="D1059" s="113">
        <f t="shared" si="51"/>
        <v>0</v>
      </c>
      <c r="E1059" s="114">
        <f t="shared" si="50"/>
        <v>0</v>
      </c>
      <c r="F1059" s="123"/>
    </row>
    <row r="1060" spans="1:6" s="101" customFormat="1" ht="15" customHeight="1">
      <c r="A1060" s="117" t="s">
        <v>861</v>
      </c>
      <c r="B1060" s="123"/>
      <c r="C1060" s="123"/>
      <c r="D1060" s="113">
        <f t="shared" si="51"/>
        <v>0</v>
      </c>
      <c r="E1060" s="114">
        <f t="shared" si="50"/>
        <v>0</v>
      </c>
      <c r="F1060" s="123"/>
    </row>
    <row r="1061" spans="1:6" s="101" customFormat="1" ht="15" customHeight="1">
      <c r="A1061" s="117" t="s">
        <v>862</v>
      </c>
      <c r="B1061" s="123"/>
      <c r="C1061" s="123"/>
      <c r="D1061" s="113">
        <f t="shared" si="51"/>
        <v>0</v>
      </c>
      <c r="E1061" s="114">
        <f t="shared" si="50"/>
        <v>0</v>
      </c>
      <c r="F1061" s="123"/>
    </row>
    <row r="1062" spans="1:6" s="101" customFormat="1" ht="15" customHeight="1">
      <c r="A1062" s="117" t="s">
        <v>863</v>
      </c>
      <c r="B1062" s="123"/>
      <c r="C1062" s="123"/>
      <c r="D1062" s="113">
        <f t="shared" si="51"/>
        <v>0</v>
      </c>
      <c r="E1062" s="114">
        <f t="shared" si="50"/>
        <v>0</v>
      </c>
      <c r="F1062" s="123"/>
    </row>
    <row r="1063" spans="1:6" s="101" customFormat="1" ht="15" customHeight="1">
      <c r="A1063" s="117" t="s">
        <v>864</v>
      </c>
      <c r="B1063" s="123"/>
      <c r="C1063" s="123"/>
      <c r="D1063" s="113">
        <f t="shared" si="51"/>
        <v>0</v>
      </c>
      <c r="E1063" s="114">
        <f t="shared" si="50"/>
        <v>0</v>
      </c>
      <c r="F1063" s="123"/>
    </row>
    <row r="1064" spans="1:6" s="101" customFormat="1" ht="15" customHeight="1">
      <c r="A1064" s="117" t="s">
        <v>865</v>
      </c>
      <c r="B1064" s="123"/>
      <c r="C1064" s="123"/>
      <c r="D1064" s="113">
        <f t="shared" si="51"/>
        <v>0</v>
      </c>
      <c r="E1064" s="114">
        <f t="shared" ref="E1064:E1127" si="52">IF(B1064=0,,D1064/B1064*100)</f>
        <v>0</v>
      </c>
      <c r="F1064" s="123"/>
    </row>
    <row r="1065" spans="1:6" s="101" customFormat="1" ht="15" customHeight="1">
      <c r="A1065" s="117" t="s">
        <v>866</v>
      </c>
      <c r="B1065" s="123"/>
      <c r="C1065" s="123"/>
      <c r="D1065" s="113">
        <f t="shared" si="51"/>
        <v>0</v>
      </c>
      <c r="E1065" s="114">
        <f t="shared" si="52"/>
        <v>0</v>
      </c>
      <c r="F1065" s="123"/>
    </row>
    <row r="1066" spans="1:6" s="101" customFormat="1" ht="15" customHeight="1">
      <c r="A1066" s="117" t="s">
        <v>867</v>
      </c>
      <c r="B1066" s="123"/>
      <c r="C1066" s="123"/>
      <c r="D1066" s="113">
        <f t="shared" si="51"/>
        <v>0</v>
      </c>
      <c r="E1066" s="114">
        <f t="shared" si="52"/>
        <v>0</v>
      </c>
      <c r="F1066" s="123"/>
    </row>
    <row r="1067" spans="1:6" s="101" customFormat="1" ht="15" customHeight="1">
      <c r="A1067" s="117" t="s">
        <v>868</v>
      </c>
      <c r="B1067" s="123"/>
      <c r="C1067" s="123"/>
      <c r="D1067" s="113">
        <f t="shared" si="51"/>
        <v>0</v>
      </c>
      <c r="E1067" s="114">
        <f t="shared" si="52"/>
        <v>0</v>
      </c>
      <c r="F1067" s="123"/>
    </row>
    <row r="1068" spans="1:6" s="101" customFormat="1" ht="15" customHeight="1">
      <c r="A1068" s="117" t="s">
        <v>869</v>
      </c>
      <c r="B1068" s="123"/>
      <c r="C1068" s="123"/>
      <c r="D1068" s="113">
        <f t="shared" si="51"/>
        <v>0</v>
      </c>
      <c r="E1068" s="114">
        <f t="shared" si="52"/>
        <v>0</v>
      </c>
      <c r="F1068" s="123"/>
    </row>
    <row r="1069" spans="1:6" s="101" customFormat="1" ht="15" customHeight="1">
      <c r="A1069" s="117" t="s">
        <v>870</v>
      </c>
      <c r="B1069" s="123"/>
      <c r="C1069" s="123"/>
      <c r="D1069" s="113">
        <f t="shared" si="51"/>
        <v>0</v>
      </c>
      <c r="E1069" s="114">
        <f t="shared" si="52"/>
        <v>0</v>
      </c>
      <c r="F1069" s="123"/>
    </row>
    <row r="1070" spans="1:6" s="101" customFormat="1" ht="15" customHeight="1">
      <c r="A1070" s="117" t="s">
        <v>871</v>
      </c>
      <c r="B1070" s="123"/>
      <c r="C1070" s="123"/>
      <c r="D1070" s="113">
        <f t="shared" si="51"/>
        <v>0</v>
      </c>
      <c r="E1070" s="114">
        <f t="shared" si="52"/>
        <v>0</v>
      </c>
      <c r="F1070" s="123"/>
    </row>
    <row r="1071" spans="1:6" s="101" customFormat="1" ht="15" customHeight="1">
      <c r="A1071" s="117" t="s">
        <v>872</v>
      </c>
      <c r="B1071" s="123"/>
      <c r="C1071" s="123"/>
      <c r="D1071" s="113">
        <f t="shared" si="51"/>
        <v>0</v>
      </c>
      <c r="E1071" s="114">
        <f t="shared" si="52"/>
        <v>0</v>
      </c>
      <c r="F1071" s="123"/>
    </row>
    <row r="1072" spans="1:6" s="101" customFormat="1" ht="15" customHeight="1">
      <c r="A1072" s="115" t="s">
        <v>873</v>
      </c>
      <c r="B1072" s="122">
        <f>SUM(B1073:B1076)</f>
        <v>0</v>
      </c>
      <c r="C1072" s="122">
        <f>SUM(C1073:C1076)</f>
        <v>0</v>
      </c>
      <c r="D1072" s="113">
        <f t="shared" si="51"/>
        <v>0</v>
      </c>
      <c r="E1072" s="114">
        <f t="shared" si="52"/>
        <v>0</v>
      </c>
      <c r="F1072" s="122">
        <f>SUM(F1073:F1076)</f>
        <v>0</v>
      </c>
    </row>
    <row r="1073" spans="1:6" s="101" customFormat="1" ht="15" customHeight="1">
      <c r="A1073" s="117" t="s">
        <v>59</v>
      </c>
      <c r="B1073" s="123"/>
      <c r="C1073" s="123"/>
      <c r="D1073" s="113">
        <f t="shared" si="51"/>
        <v>0</v>
      </c>
      <c r="E1073" s="114">
        <f t="shared" si="52"/>
        <v>0</v>
      </c>
      <c r="F1073" s="123"/>
    </row>
    <row r="1074" spans="1:6" s="101" customFormat="1" ht="15" customHeight="1">
      <c r="A1074" s="117" t="s">
        <v>60</v>
      </c>
      <c r="B1074" s="123"/>
      <c r="C1074" s="123"/>
      <c r="D1074" s="113">
        <f t="shared" si="51"/>
        <v>0</v>
      </c>
      <c r="E1074" s="114">
        <f t="shared" si="52"/>
        <v>0</v>
      </c>
      <c r="F1074" s="123"/>
    </row>
    <row r="1075" spans="1:6" s="101" customFormat="1" ht="15" customHeight="1">
      <c r="A1075" s="117" t="s">
        <v>61</v>
      </c>
      <c r="B1075" s="123"/>
      <c r="C1075" s="123"/>
      <c r="D1075" s="113">
        <f t="shared" si="51"/>
        <v>0</v>
      </c>
      <c r="E1075" s="114">
        <f t="shared" si="52"/>
        <v>0</v>
      </c>
      <c r="F1075" s="123"/>
    </row>
    <row r="1076" spans="1:6" s="101" customFormat="1" ht="15" customHeight="1">
      <c r="A1076" s="117" t="s">
        <v>874</v>
      </c>
      <c r="B1076" s="123"/>
      <c r="C1076" s="123"/>
      <c r="D1076" s="113">
        <f t="shared" si="51"/>
        <v>0</v>
      </c>
      <c r="E1076" s="114">
        <f t="shared" si="52"/>
        <v>0</v>
      </c>
      <c r="F1076" s="123"/>
    </row>
    <row r="1077" spans="1:6" s="101" customFormat="1" ht="15" customHeight="1">
      <c r="A1077" s="115" t="s">
        <v>875</v>
      </c>
      <c r="B1077" s="122">
        <f>SUM(B1078:B1090)</f>
        <v>0</v>
      </c>
      <c r="C1077" s="122">
        <f>SUM(C1078:C1090)</f>
        <v>0</v>
      </c>
      <c r="D1077" s="113">
        <f t="shared" si="51"/>
        <v>0</v>
      </c>
      <c r="E1077" s="114">
        <f t="shared" si="52"/>
        <v>0</v>
      </c>
      <c r="F1077" s="122">
        <f>SUM(F1078:F1090)</f>
        <v>0</v>
      </c>
    </row>
    <row r="1078" spans="1:6" s="101" customFormat="1" ht="15" customHeight="1">
      <c r="A1078" s="117" t="s">
        <v>59</v>
      </c>
      <c r="B1078" s="123"/>
      <c r="C1078" s="123"/>
      <c r="D1078" s="113">
        <f t="shared" si="51"/>
        <v>0</v>
      </c>
      <c r="E1078" s="114">
        <f t="shared" si="52"/>
        <v>0</v>
      </c>
      <c r="F1078" s="123"/>
    </row>
    <row r="1079" spans="1:6" s="101" customFormat="1" ht="15" customHeight="1">
      <c r="A1079" s="117" t="s">
        <v>60</v>
      </c>
      <c r="B1079" s="123"/>
      <c r="C1079" s="123"/>
      <c r="D1079" s="113">
        <f t="shared" si="51"/>
        <v>0</v>
      </c>
      <c r="E1079" s="114">
        <f t="shared" si="52"/>
        <v>0</v>
      </c>
      <c r="F1079" s="123"/>
    </row>
    <row r="1080" spans="1:6" s="101" customFormat="1" ht="15" customHeight="1">
      <c r="A1080" s="117" t="s">
        <v>61</v>
      </c>
      <c r="B1080" s="123"/>
      <c r="C1080" s="123"/>
      <c r="D1080" s="113">
        <f t="shared" si="51"/>
        <v>0</v>
      </c>
      <c r="E1080" s="114">
        <f t="shared" si="52"/>
        <v>0</v>
      </c>
      <c r="F1080" s="123"/>
    </row>
    <row r="1081" spans="1:6" s="101" customFormat="1" ht="15" customHeight="1">
      <c r="A1081" s="117" t="s">
        <v>876</v>
      </c>
      <c r="B1081" s="123"/>
      <c r="C1081" s="123"/>
      <c r="D1081" s="113">
        <f t="shared" si="51"/>
        <v>0</v>
      </c>
      <c r="E1081" s="114">
        <f t="shared" si="52"/>
        <v>0</v>
      </c>
      <c r="F1081" s="123"/>
    </row>
    <row r="1082" spans="1:6" s="101" customFormat="1" ht="15" customHeight="1">
      <c r="A1082" s="117" t="s">
        <v>877</v>
      </c>
      <c r="B1082" s="123"/>
      <c r="C1082" s="123"/>
      <c r="D1082" s="113">
        <f t="shared" si="51"/>
        <v>0</v>
      </c>
      <c r="E1082" s="114">
        <f t="shared" si="52"/>
        <v>0</v>
      </c>
      <c r="F1082" s="123"/>
    </row>
    <row r="1083" spans="1:6" s="101" customFormat="1" ht="15" customHeight="1">
      <c r="A1083" s="117" t="s">
        <v>878</v>
      </c>
      <c r="B1083" s="123"/>
      <c r="C1083" s="123"/>
      <c r="D1083" s="113">
        <f t="shared" si="51"/>
        <v>0</v>
      </c>
      <c r="E1083" s="114">
        <f t="shared" si="52"/>
        <v>0</v>
      </c>
      <c r="F1083" s="123"/>
    </row>
    <row r="1084" spans="1:6" s="101" customFormat="1" ht="15" customHeight="1">
      <c r="A1084" s="117" t="s">
        <v>879</v>
      </c>
      <c r="B1084" s="123"/>
      <c r="C1084" s="123"/>
      <c r="D1084" s="113">
        <f t="shared" si="51"/>
        <v>0</v>
      </c>
      <c r="E1084" s="114">
        <f t="shared" si="52"/>
        <v>0</v>
      </c>
      <c r="F1084" s="123"/>
    </row>
    <row r="1085" spans="1:6" s="101" customFormat="1" ht="15" customHeight="1">
      <c r="A1085" s="117" t="s">
        <v>880</v>
      </c>
      <c r="B1085" s="123"/>
      <c r="C1085" s="123"/>
      <c r="D1085" s="113">
        <f t="shared" si="51"/>
        <v>0</v>
      </c>
      <c r="E1085" s="114">
        <f t="shared" si="52"/>
        <v>0</v>
      </c>
      <c r="F1085" s="123"/>
    </row>
    <row r="1086" spans="1:6" s="101" customFormat="1" ht="15" customHeight="1">
      <c r="A1086" s="117" t="s">
        <v>881</v>
      </c>
      <c r="B1086" s="123"/>
      <c r="C1086" s="123"/>
      <c r="D1086" s="113">
        <f t="shared" si="51"/>
        <v>0</v>
      </c>
      <c r="E1086" s="114">
        <f t="shared" si="52"/>
        <v>0</v>
      </c>
      <c r="F1086" s="123"/>
    </row>
    <row r="1087" spans="1:6" s="101" customFormat="1" ht="15" customHeight="1">
      <c r="A1087" s="117" t="s">
        <v>882</v>
      </c>
      <c r="B1087" s="123"/>
      <c r="C1087" s="123"/>
      <c r="D1087" s="113">
        <f t="shared" si="51"/>
        <v>0</v>
      </c>
      <c r="E1087" s="114">
        <f t="shared" si="52"/>
        <v>0</v>
      </c>
      <c r="F1087" s="123"/>
    </row>
    <row r="1088" spans="1:6" s="101" customFormat="1" ht="15" customHeight="1">
      <c r="A1088" s="117" t="s">
        <v>827</v>
      </c>
      <c r="B1088" s="123"/>
      <c r="C1088" s="123"/>
      <c r="D1088" s="113">
        <f t="shared" si="51"/>
        <v>0</v>
      </c>
      <c r="E1088" s="114">
        <f t="shared" si="52"/>
        <v>0</v>
      </c>
      <c r="F1088" s="123"/>
    </row>
    <row r="1089" spans="1:6" s="101" customFormat="1" ht="15" customHeight="1">
      <c r="A1089" s="117" t="s">
        <v>883</v>
      </c>
      <c r="B1089" s="123"/>
      <c r="C1089" s="123"/>
      <c r="D1089" s="113">
        <f t="shared" si="51"/>
        <v>0</v>
      </c>
      <c r="E1089" s="114">
        <f t="shared" si="52"/>
        <v>0</v>
      </c>
      <c r="F1089" s="123"/>
    </row>
    <row r="1090" spans="1:6" s="101" customFormat="1" ht="15" customHeight="1">
      <c r="A1090" s="117" t="s">
        <v>884</v>
      </c>
      <c r="B1090" s="123"/>
      <c r="C1090" s="123"/>
      <c r="D1090" s="113">
        <f t="shared" si="51"/>
        <v>0</v>
      </c>
      <c r="E1090" s="114">
        <f t="shared" si="52"/>
        <v>0</v>
      </c>
      <c r="F1090" s="123"/>
    </row>
    <row r="1091" spans="1:6" s="101" customFormat="1" ht="15" customHeight="1">
      <c r="A1091" s="115" t="s">
        <v>885</v>
      </c>
      <c r="B1091" s="122">
        <f>SUM(B1092:B1097)</f>
        <v>0</v>
      </c>
      <c r="C1091" s="122">
        <f>SUM(C1092:C1097)</f>
        <v>0</v>
      </c>
      <c r="D1091" s="113">
        <f t="shared" si="51"/>
        <v>0</v>
      </c>
      <c r="E1091" s="114">
        <f t="shared" si="52"/>
        <v>0</v>
      </c>
      <c r="F1091" s="122">
        <f>SUM(F1092:F1097)</f>
        <v>0</v>
      </c>
    </row>
    <row r="1092" spans="1:6" s="101" customFormat="1" ht="15" customHeight="1">
      <c r="A1092" s="117" t="s">
        <v>59</v>
      </c>
      <c r="B1092" s="123"/>
      <c r="C1092" s="123"/>
      <c r="D1092" s="113">
        <f t="shared" si="51"/>
        <v>0</v>
      </c>
      <c r="E1092" s="114">
        <f t="shared" si="52"/>
        <v>0</v>
      </c>
      <c r="F1092" s="123"/>
    </row>
    <row r="1093" spans="1:6" s="101" customFormat="1" ht="15" customHeight="1">
      <c r="A1093" s="117" t="s">
        <v>60</v>
      </c>
      <c r="B1093" s="123"/>
      <c r="C1093" s="123"/>
      <c r="D1093" s="113">
        <f t="shared" si="51"/>
        <v>0</v>
      </c>
      <c r="E1093" s="114">
        <f t="shared" si="52"/>
        <v>0</v>
      </c>
      <c r="F1093" s="123"/>
    </row>
    <row r="1094" spans="1:6" s="101" customFormat="1" ht="15" customHeight="1">
      <c r="A1094" s="117" t="s">
        <v>61</v>
      </c>
      <c r="B1094" s="123"/>
      <c r="C1094" s="123"/>
      <c r="D1094" s="113">
        <f t="shared" si="51"/>
        <v>0</v>
      </c>
      <c r="E1094" s="114">
        <f t="shared" si="52"/>
        <v>0</v>
      </c>
      <c r="F1094" s="123"/>
    </row>
    <row r="1095" spans="1:6" s="101" customFormat="1" ht="15" customHeight="1">
      <c r="A1095" s="117" t="s">
        <v>886</v>
      </c>
      <c r="B1095" s="123"/>
      <c r="C1095" s="123"/>
      <c r="D1095" s="113">
        <f t="shared" si="51"/>
        <v>0</v>
      </c>
      <c r="E1095" s="114">
        <f t="shared" si="52"/>
        <v>0</v>
      </c>
      <c r="F1095" s="123"/>
    </row>
    <row r="1096" spans="1:6" s="101" customFormat="1" ht="15" customHeight="1">
      <c r="A1096" s="117" t="s">
        <v>887</v>
      </c>
      <c r="B1096" s="123"/>
      <c r="C1096" s="123"/>
      <c r="D1096" s="113">
        <f t="shared" si="51"/>
        <v>0</v>
      </c>
      <c r="E1096" s="114">
        <f t="shared" si="52"/>
        <v>0</v>
      </c>
      <c r="F1096" s="123"/>
    </row>
    <row r="1097" spans="1:6" s="101" customFormat="1" ht="15" customHeight="1">
      <c r="A1097" s="117" t="s">
        <v>888</v>
      </c>
      <c r="B1097" s="123"/>
      <c r="C1097" s="123"/>
      <c r="D1097" s="113">
        <f t="shared" si="51"/>
        <v>0</v>
      </c>
      <c r="E1097" s="114">
        <f t="shared" si="52"/>
        <v>0</v>
      </c>
      <c r="F1097" s="123"/>
    </row>
    <row r="1098" spans="1:6" s="101" customFormat="1" ht="15" customHeight="1">
      <c r="A1098" s="115" t="s">
        <v>889</v>
      </c>
      <c r="B1098" s="122">
        <f>SUM(B1099:B1104)</f>
        <v>0</v>
      </c>
      <c r="C1098" s="122">
        <f>SUM(C1099:C1104)</f>
        <v>0</v>
      </c>
      <c r="D1098" s="113">
        <f t="shared" si="51"/>
        <v>0</v>
      </c>
      <c r="E1098" s="114">
        <f t="shared" si="52"/>
        <v>0</v>
      </c>
      <c r="F1098" s="122">
        <f>SUM(F1099:F1104)</f>
        <v>0</v>
      </c>
    </row>
    <row r="1099" spans="1:6" s="101" customFormat="1" ht="15" customHeight="1">
      <c r="A1099" s="117" t="s">
        <v>59</v>
      </c>
      <c r="B1099" s="123"/>
      <c r="C1099" s="123"/>
      <c r="D1099" s="113">
        <f t="shared" si="51"/>
        <v>0</v>
      </c>
      <c r="E1099" s="114">
        <f t="shared" si="52"/>
        <v>0</v>
      </c>
      <c r="F1099" s="123"/>
    </row>
    <row r="1100" spans="1:6" s="101" customFormat="1" ht="15" customHeight="1">
      <c r="A1100" s="117" t="s">
        <v>60</v>
      </c>
      <c r="B1100" s="123"/>
      <c r="C1100" s="123"/>
      <c r="D1100" s="113">
        <f t="shared" si="51"/>
        <v>0</v>
      </c>
      <c r="E1100" s="114">
        <f t="shared" si="52"/>
        <v>0</v>
      </c>
      <c r="F1100" s="123"/>
    </row>
    <row r="1101" spans="1:6" s="101" customFormat="1" ht="15" customHeight="1">
      <c r="A1101" s="117" t="s">
        <v>61</v>
      </c>
      <c r="B1101" s="123"/>
      <c r="C1101" s="123"/>
      <c r="D1101" s="113">
        <f t="shared" si="51"/>
        <v>0</v>
      </c>
      <c r="E1101" s="114">
        <f t="shared" si="52"/>
        <v>0</v>
      </c>
      <c r="F1101" s="123"/>
    </row>
    <row r="1102" spans="1:6" s="101" customFormat="1" ht="15" customHeight="1">
      <c r="A1102" s="117" t="s">
        <v>890</v>
      </c>
      <c r="B1102" s="123"/>
      <c r="C1102" s="123"/>
      <c r="D1102" s="113">
        <f t="shared" si="51"/>
        <v>0</v>
      </c>
      <c r="E1102" s="114">
        <f t="shared" si="52"/>
        <v>0</v>
      </c>
      <c r="F1102" s="123"/>
    </row>
    <row r="1103" spans="1:6" s="101" customFormat="1" ht="15" customHeight="1">
      <c r="A1103" s="117" t="s">
        <v>891</v>
      </c>
      <c r="B1103" s="123"/>
      <c r="C1103" s="123"/>
      <c r="D1103" s="113">
        <f t="shared" si="51"/>
        <v>0</v>
      </c>
      <c r="E1103" s="114">
        <f t="shared" si="52"/>
        <v>0</v>
      </c>
      <c r="F1103" s="123"/>
    </row>
    <row r="1104" spans="1:6" s="101" customFormat="1" ht="15" customHeight="1">
      <c r="A1104" s="117" t="s">
        <v>892</v>
      </c>
      <c r="B1104" s="123"/>
      <c r="C1104" s="123"/>
      <c r="D1104" s="113">
        <f t="shared" si="51"/>
        <v>0</v>
      </c>
      <c r="E1104" s="114">
        <f t="shared" si="52"/>
        <v>0</v>
      </c>
      <c r="F1104" s="123"/>
    </row>
    <row r="1105" spans="1:6" s="101" customFormat="1" ht="15" customHeight="1">
      <c r="A1105" s="115" t="s">
        <v>893</v>
      </c>
      <c r="B1105" s="122">
        <f>SUM(B1106:B1110)</f>
        <v>0</v>
      </c>
      <c r="C1105" s="122">
        <f>SUM(C1106:C1110)</f>
        <v>0</v>
      </c>
      <c r="D1105" s="113">
        <f t="shared" si="51"/>
        <v>0</v>
      </c>
      <c r="E1105" s="114">
        <f t="shared" si="52"/>
        <v>0</v>
      </c>
      <c r="F1105" s="122">
        <f>SUM(F1106:F1110)</f>
        <v>0</v>
      </c>
    </row>
    <row r="1106" spans="1:6" s="101" customFormat="1" ht="15" customHeight="1">
      <c r="A1106" s="117" t="s">
        <v>894</v>
      </c>
      <c r="B1106" s="123"/>
      <c r="C1106" s="123"/>
      <c r="D1106" s="113">
        <f t="shared" si="51"/>
        <v>0</v>
      </c>
      <c r="E1106" s="114">
        <f t="shared" si="52"/>
        <v>0</v>
      </c>
      <c r="F1106" s="123"/>
    </row>
    <row r="1107" spans="1:6" s="101" customFormat="1" ht="15" customHeight="1">
      <c r="A1107" s="117" t="s">
        <v>895</v>
      </c>
      <c r="B1107" s="123"/>
      <c r="C1107" s="123"/>
      <c r="D1107" s="113">
        <f t="shared" si="51"/>
        <v>0</v>
      </c>
      <c r="E1107" s="114">
        <f t="shared" si="52"/>
        <v>0</v>
      </c>
      <c r="F1107" s="123"/>
    </row>
    <row r="1108" spans="1:6" s="101" customFormat="1" ht="15" customHeight="1">
      <c r="A1108" s="117" t="s">
        <v>896</v>
      </c>
      <c r="B1108" s="123"/>
      <c r="C1108" s="123"/>
      <c r="D1108" s="113">
        <f t="shared" si="51"/>
        <v>0</v>
      </c>
      <c r="E1108" s="114">
        <f t="shared" si="52"/>
        <v>0</v>
      </c>
      <c r="F1108" s="123"/>
    </row>
    <row r="1109" spans="1:6" s="101" customFormat="1" ht="15" customHeight="1">
      <c r="A1109" s="117" t="s">
        <v>897</v>
      </c>
      <c r="B1109" s="123"/>
      <c r="C1109" s="123"/>
      <c r="D1109" s="113">
        <f t="shared" si="51"/>
        <v>0</v>
      </c>
      <c r="E1109" s="114">
        <f t="shared" si="52"/>
        <v>0</v>
      </c>
      <c r="F1109" s="123"/>
    </row>
    <row r="1110" spans="1:6" s="101" customFormat="1" ht="15" customHeight="1">
      <c r="A1110" s="117" t="s">
        <v>898</v>
      </c>
      <c r="B1110" s="123"/>
      <c r="C1110" s="123"/>
      <c r="D1110" s="113">
        <f t="shared" si="51"/>
        <v>0</v>
      </c>
      <c r="E1110" s="114">
        <f t="shared" si="52"/>
        <v>0</v>
      </c>
      <c r="F1110" s="123"/>
    </row>
    <row r="1111" spans="1:6" s="101" customFormat="1" ht="15" customHeight="1">
      <c r="A1111" s="115" t="s">
        <v>899</v>
      </c>
      <c r="B1111" s="122">
        <f>B1112+B1122+B1128</f>
        <v>81</v>
      </c>
      <c r="C1111" s="122">
        <f>C1112+C1122+C1128</f>
        <v>51</v>
      </c>
      <c r="D1111" s="113">
        <f t="shared" si="51"/>
        <v>-30</v>
      </c>
      <c r="E1111" s="114">
        <f t="shared" si="52"/>
        <v>-37.037037037037038</v>
      </c>
      <c r="F1111" s="122">
        <f>F1112+F1122+F1128</f>
        <v>51</v>
      </c>
    </row>
    <row r="1112" spans="1:6" s="101" customFormat="1" ht="15" customHeight="1">
      <c r="A1112" s="115" t="s">
        <v>900</v>
      </c>
      <c r="B1112" s="122">
        <f>SUM(B1113:B1121)</f>
        <v>81</v>
      </c>
      <c r="C1112" s="122">
        <f>SUM(C1113:C1121)</f>
        <v>51</v>
      </c>
      <c r="D1112" s="113">
        <f t="shared" si="51"/>
        <v>-30</v>
      </c>
      <c r="E1112" s="114">
        <f t="shared" si="52"/>
        <v>-37.037037037037038</v>
      </c>
      <c r="F1112" s="122">
        <f>SUM(F1113:F1121)</f>
        <v>51</v>
      </c>
    </row>
    <row r="1113" spans="1:6" s="101" customFormat="1" ht="15" customHeight="1">
      <c r="A1113" s="117" t="s">
        <v>59</v>
      </c>
      <c r="B1113" s="123">
        <v>14</v>
      </c>
      <c r="C1113" s="123">
        <v>21</v>
      </c>
      <c r="D1113" s="113">
        <f t="shared" si="51"/>
        <v>7</v>
      </c>
      <c r="E1113" s="114">
        <f t="shared" si="52"/>
        <v>50</v>
      </c>
      <c r="F1113" s="123">
        <v>21</v>
      </c>
    </row>
    <row r="1114" spans="1:6" s="101" customFormat="1" ht="15" customHeight="1">
      <c r="A1114" s="117" t="s">
        <v>60</v>
      </c>
      <c r="B1114" s="123"/>
      <c r="C1114" s="123">
        <v>30</v>
      </c>
      <c r="D1114" s="113">
        <f t="shared" si="51"/>
        <v>30</v>
      </c>
      <c r="E1114" s="114">
        <f t="shared" si="52"/>
        <v>0</v>
      </c>
      <c r="F1114" s="123">
        <v>30</v>
      </c>
    </row>
    <row r="1115" spans="1:6" s="101" customFormat="1" ht="15" customHeight="1">
      <c r="A1115" s="117" t="s">
        <v>61</v>
      </c>
      <c r="B1115" s="123"/>
      <c r="C1115" s="123"/>
      <c r="D1115" s="113">
        <f t="shared" si="51"/>
        <v>0</v>
      </c>
      <c r="E1115" s="114">
        <f t="shared" si="52"/>
        <v>0</v>
      </c>
      <c r="F1115" s="123"/>
    </row>
    <row r="1116" spans="1:6" s="101" customFormat="1" ht="15" customHeight="1">
      <c r="A1116" s="117" t="s">
        <v>901</v>
      </c>
      <c r="B1116" s="123"/>
      <c r="C1116" s="123"/>
      <c r="D1116" s="113">
        <f t="shared" si="51"/>
        <v>0</v>
      </c>
      <c r="E1116" s="114">
        <f t="shared" si="52"/>
        <v>0</v>
      </c>
      <c r="F1116" s="123"/>
    </row>
    <row r="1117" spans="1:6" s="101" customFormat="1" ht="15" customHeight="1">
      <c r="A1117" s="117" t="s">
        <v>902</v>
      </c>
      <c r="B1117" s="123"/>
      <c r="C1117" s="123"/>
      <c r="D1117" s="113">
        <f t="shared" si="51"/>
        <v>0</v>
      </c>
      <c r="E1117" s="114">
        <f t="shared" si="52"/>
        <v>0</v>
      </c>
      <c r="F1117" s="123"/>
    </row>
    <row r="1118" spans="1:6" s="101" customFormat="1" ht="15" customHeight="1">
      <c r="A1118" s="117" t="s">
        <v>903</v>
      </c>
      <c r="B1118" s="123"/>
      <c r="C1118" s="123"/>
      <c r="D1118" s="113">
        <f t="shared" ref="D1118:D1181" si="53">C1118-B1118</f>
        <v>0</v>
      </c>
      <c r="E1118" s="114">
        <f t="shared" si="52"/>
        <v>0</v>
      </c>
      <c r="F1118" s="123"/>
    </row>
    <row r="1119" spans="1:6" s="101" customFormat="1" ht="15" customHeight="1">
      <c r="A1119" s="117" t="s">
        <v>904</v>
      </c>
      <c r="B1119" s="123"/>
      <c r="C1119" s="123"/>
      <c r="D1119" s="113">
        <f t="shared" si="53"/>
        <v>0</v>
      </c>
      <c r="E1119" s="114">
        <f t="shared" si="52"/>
        <v>0</v>
      </c>
      <c r="F1119" s="123"/>
    </row>
    <row r="1120" spans="1:6" s="101" customFormat="1" ht="15" customHeight="1">
      <c r="A1120" s="117" t="s">
        <v>68</v>
      </c>
      <c r="B1120" s="123">
        <v>67</v>
      </c>
      <c r="C1120" s="123"/>
      <c r="D1120" s="113">
        <f t="shared" si="53"/>
        <v>-67</v>
      </c>
      <c r="E1120" s="114">
        <f t="shared" si="52"/>
        <v>-100</v>
      </c>
      <c r="F1120" s="123"/>
    </row>
    <row r="1121" spans="1:6" s="101" customFormat="1" ht="15" customHeight="1">
      <c r="A1121" s="117" t="s">
        <v>905</v>
      </c>
      <c r="B1121" s="123"/>
      <c r="C1121" s="123"/>
      <c r="D1121" s="113">
        <f t="shared" si="53"/>
        <v>0</v>
      </c>
      <c r="E1121" s="114">
        <f t="shared" si="52"/>
        <v>0</v>
      </c>
      <c r="F1121" s="123"/>
    </row>
    <row r="1122" spans="1:6" s="101" customFormat="1" ht="15" customHeight="1">
      <c r="A1122" s="115" t="s">
        <v>906</v>
      </c>
      <c r="B1122" s="122">
        <f>SUM(B1123:B1127)</f>
        <v>0</v>
      </c>
      <c r="C1122" s="122">
        <f>SUM(C1123:C1127)</f>
        <v>0</v>
      </c>
      <c r="D1122" s="113">
        <f t="shared" si="53"/>
        <v>0</v>
      </c>
      <c r="E1122" s="114">
        <f t="shared" si="52"/>
        <v>0</v>
      </c>
      <c r="F1122" s="122">
        <f>SUM(F1123:F1127)</f>
        <v>0</v>
      </c>
    </row>
    <row r="1123" spans="1:6" s="101" customFormat="1" ht="15" customHeight="1">
      <c r="A1123" s="117" t="s">
        <v>59</v>
      </c>
      <c r="B1123" s="123"/>
      <c r="C1123" s="123"/>
      <c r="D1123" s="113">
        <f t="shared" si="53"/>
        <v>0</v>
      </c>
      <c r="E1123" s="114">
        <f t="shared" si="52"/>
        <v>0</v>
      </c>
      <c r="F1123" s="123"/>
    </row>
    <row r="1124" spans="1:6" s="101" customFormat="1" ht="15" customHeight="1">
      <c r="A1124" s="117" t="s">
        <v>60</v>
      </c>
      <c r="B1124" s="123"/>
      <c r="C1124" s="123"/>
      <c r="D1124" s="113">
        <f t="shared" si="53"/>
        <v>0</v>
      </c>
      <c r="E1124" s="114">
        <f t="shared" si="52"/>
        <v>0</v>
      </c>
      <c r="F1124" s="123"/>
    </row>
    <row r="1125" spans="1:6" s="101" customFormat="1" ht="15" customHeight="1">
      <c r="A1125" s="117" t="s">
        <v>61</v>
      </c>
      <c r="B1125" s="123"/>
      <c r="C1125" s="123"/>
      <c r="D1125" s="113">
        <f t="shared" si="53"/>
        <v>0</v>
      </c>
      <c r="E1125" s="114">
        <f t="shared" si="52"/>
        <v>0</v>
      </c>
      <c r="F1125" s="123"/>
    </row>
    <row r="1126" spans="1:6" s="101" customFormat="1" ht="15" customHeight="1">
      <c r="A1126" s="117" t="s">
        <v>907</v>
      </c>
      <c r="B1126" s="123"/>
      <c r="C1126" s="123"/>
      <c r="D1126" s="113">
        <f t="shared" si="53"/>
        <v>0</v>
      </c>
      <c r="E1126" s="114">
        <f t="shared" si="52"/>
        <v>0</v>
      </c>
      <c r="F1126" s="123"/>
    </row>
    <row r="1127" spans="1:6" s="101" customFormat="1" ht="15" customHeight="1">
      <c r="A1127" s="117" t="s">
        <v>908</v>
      </c>
      <c r="B1127" s="123"/>
      <c r="C1127" s="123"/>
      <c r="D1127" s="113">
        <f t="shared" si="53"/>
        <v>0</v>
      </c>
      <c r="E1127" s="114">
        <f t="shared" si="52"/>
        <v>0</v>
      </c>
      <c r="F1127" s="123"/>
    </row>
    <row r="1128" spans="1:6" s="101" customFormat="1" ht="15" customHeight="1">
      <c r="A1128" s="115" t="s">
        <v>909</v>
      </c>
      <c r="B1128" s="122">
        <f>SUM(B1129:B1130)</f>
        <v>0</v>
      </c>
      <c r="C1128" s="122">
        <f>SUM(C1129:C1130)</f>
        <v>0</v>
      </c>
      <c r="D1128" s="113">
        <f t="shared" si="53"/>
        <v>0</v>
      </c>
      <c r="E1128" s="114">
        <f t="shared" ref="E1128:E1191" si="54">IF(B1128=0,,D1128/B1128*100)</f>
        <v>0</v>
      </c>
      <c r="F1128" s="122">
        <f>SUM(F1129:F1130)</f>
        <v>0</v>
      </c>
    </row>
    <row r="1129" spans="1:6" s="101" customFormat="1" ht="15" customHeight="1">
      <c r="A1129" s="117" t="s">
        <v>910</v>
      </c>
      <c r="B1129" s="123"/>
      <c r="C1129" s="123"/>
      <c r="D1129" s="113">
        <f t="shared" si="53"/>
        <v>0</v>
      </c>
      <c r="E1129" s="114">
        <f t="shared" si="54"/>
        <v>0</v>
      </c>
      <c r="F1129" s="123"/>
    </row>
    <row r="1130" spans="1:6" s="101" customFormat="1" ht="15" customHeight="1">
      <c r="A1130" s="117" t="s">
        <v>911</v>
      </c>
      <c r="B1130" s="123"/>
      <c r="C1130" s="123"/>
      <c r="D1130" s="113">
        <f t="shared" si="53"/>
        <v>0</v>
      </c>
      <c r="E1130" s="114">
        <f t="shared" si="54"/>
        <v>0</v>
      </c>
      <c r="F1130" s="123"/>
    </row>
    <row r="1131" spans="1:6" s="101" customFormat="1" ht="15" customHeight="1">
      <c r="A1131" s="115" t="s">
        <v>912</v>
      </c>
      <c r="B1131" s="122">
        <f>B1132+B1139+B1149+B1155+B1158</f>
        <v>0</v>
      </c>
      <c r="C1131" s="122">
        <f>C1132+C1139+C1149+C1155+C1158</f>
        <v>0</v>
      </c>
      <c r="D1131" s="113">
        <f t="shared" si="53"/>
        <v>0</v>
      </c>
      <c r="E1131" s="114">
        <f t="shared" si="54"/>
        <v>0</v>
      </c>
      <c r="F1131" s="122">
        <f>F1132+F1139+F1149+F1155+F1158</f>
        <v>0</v>
      </c>
    </row>
    <row r="1132" spans="1:6" s="101" customFormat="1" ht="15" customHeight="1">
      <c r="A1132" s="115" t="s">
        <v>913</v>
      </c>
      <c r="B1132" s="122">
        <f>SUM(B1133:B1138)</f>
        <v>0</v>
      </c>
      <c r="C1132" s="122">
        <f>SUM(C1133:C1138)</f>
        <v>0</v>
      </c>
      <c r="D1132" s="113">
        <f t="shared" si="53"/>
        <v>0</v>
      </c>
      <c r="E1132" s="114">
        <f t="shared" si="54"/>
        <v>0</v>
      </c>
      <c r="F1132" s="122">
        <f>SUM(F1133:F1138)</f>
        <v>0</v>
      </c>
    </row>
    <row r="1133" spans="1:6" s="101" customFormat="1" ht="15" customHeight="1">
      <c r="A1133" s="117" t="s">
        <v>59</v>
      </c>
      <c r="B1133" s="123"/>
      <c r="C1133" s="123"/>
      <c r="D1133" s="113">
        <f t="shared" si="53"/>
        <v>0</v>
      </c>
      <c r="E1133" s="114">
        <f t="shared" si="54"/>
        <v>0</v>
      </c>
      <c r="F1133" s="123"/>
    </row>
    <row r="1134" spans="1:6" s="101" customFormat="1" ht="15" customHeight="1">
      <c r="A1134" s="117" t="s">
        <v>60</v>
      </c>
      <c r="B1134" s="123"/>
      <c r="C1134" s="123"/>
      <c r="D1134" s="113">
        <f t="shared" si="53"/>
        <v>0</v>
      </c>
      <c r="E1134" s="114">
        <f t="shared" si="54"/>
        <v>0</v>
      </c>
      <c r="F1134" s="123"/>
    </row>
    <row r="1135" spans="1:6" s="101" customFormat="1" ht="15" customHeight="1">
      <c r="A1135" s="117" t="s">
        <v>61</v>
      </c>
      <c r="B1135" s="123"/>
      <c r="C1135" s="123"/>
      <c r="D1135" s="113">
        <f t="shared" si="53"/>
        <v>0</v>
      </c>
      <c r="E1135" s="114">
        <f t="shared" si="54"/>
        <v>0</v>
      </c>
      <c r="F1135" s="123"/>
    </row>
    <row r="1136" spans="1:6" s="101" customFormat="1" ht="15" customHeight="1">
      <c r="A1136" s="117" t="s">
        <v>914</v>
      </c>
      <c r="B1136" s="123"/>
      <c r="C1136" s="123"/>
      <c r="D1136" s="113">
        <f t="shared" si="53"/>
        <v>0</v>
      </c>
      <c r="E1136" s="114">
        <f t="shared" si="54"/>
        <v>0</v>
      </c>
      <c r="F1136" s="123"/>
    </row>
    <row r="1137" spans="1:6" s="101" customFormat="1" ht="15" customHeight="1">
      <c r="A1137" s="117" t="s">
        <v>68</v>
      </c>
      <c r="B1137" s="123"/>
      <c r="C1137" s="123"/>
      <c r="D1137" s="113">
        <f t="shared" si="53"/>
        <v>0</v>
      </c>
      <c r="E1137" s="114">
        <f t="shared" si="54"/>
        <v>0</v>
      </c>
      <c r="F1137" s="123"/>
    </row>
    <row r="1138" spans="1:6" s="101" customFormat="1" ht="15" customHeight="1">
      <c r="A1138" s="117" t="s">
        <v>915</v>
      </c>
      <c r="B1138" s="123"/>
      <c r="C1138" s="123"/>
      <c r="D1138" s="113">
        <f t="shared" si="53"/>
        <v>0</v>
      </c>
      <c r="E1138" s="114">
        <f t="shared" si="54"/>
        <v>0</v>
      </c>
      <c r="F1138" s="123"/>
    </row>
    <row r="1139" spans="1:6" s="101" customFormat="1" ht="15" customHeight="1">
      <c r="A1139" s="115" t="s">
        <v>916</v>
      </c>
      <c r="B1139" s="122">
        <f>SUM(B1140:B1148)</f>
        <v>0</v>
      </c>
      <c r="C1139" s="122">
        <f>SUM(C1140:C1148)</f>
        <v>0</v>
      </c>
      <c r="D1139" s="113">
        <f t="shared" si="53"/>
        <v>0</v>
      </c>
      <c r="E1139" s="114">
        <f t="shared" si="54"/>
        <v>0</v>
      </c>
      <c r="F1139" s="122">
        <f>SUM(F1140:F1148)</f>
        <v>0</v>
      </c>
    </row>
    <row r="1140" spans="1:6" s="101" customFormat="1" ht="15" customHeight="1">
      <c r="A1140" s="117" t="s">
        <v>917</v>
      </c>
      <c r="B1140" s="123"/>
      <c r="C1140" s="123"/>
      <c r="D1140" s="113">
        <f t="shared" si="53"/>
        <v>0</v>
      </c>
      <c r="E1140" s="114">
        <f t="shared" si="54"/>
        <v>0</v>
      </c>
      <c r="F1140" s="123"/>
    </row>
    <row r="1141" spans="1:6" s="101" customFormat="1" ht="15" customHeight="1">
      <c r="A1141" s="117" t="s">
        <v>918</v>
      </c>
      <c r="B1141" s="123"/>
      <c r="C1141" s="123"/>
      <c r="D1141" s="113">
        <f t="shared" si="53"/>
        <v>0</v>
      </c>
      <c r="E1141" s="114">
        <f t="shared" si="54"/>
        <v>0</v>
      </c>
      <c r="F1141" s="123"/>
    </row>
    <row r="1142" spans="1:6" s="101" customFormat="1" ht="15" customHeight="1">
      <c r="A1142" s="117" t="s">
        <v>919</v>
      </c>
      <c r="B1142" s="123"/>
      <c r="C1142" s="123"/>
      <c r="D1142" s="113">
        <f t="shared" si="53"/>
        <v>0</v>
      </c>
      <c r="E1142" s="114">
        <f t="shared" si="54"/>
        <v>0</v>
      </c>
      <c r="F1142" s="123"/>
    </row>
    <row r="1143" spans="1:6" s="101" customFormat="1" ht="15" customHeight="1">
      <c r="A1143" s="117" t="s">
        <v>920</v>
      </c>
      <c r="B1143" s="123"/>
      <c r="C1143" s="123"/>
      <c r="D1143" s="113">
        <f t="shared" si="53"/>
        <v>0</v>
      </c>
      <c r="E1143" s="114">
        <f t="shared" si="54"/>
        <v>0</v>
      </c>
      <c r="F1143" s="123"/>
    </row>
    <row r="1144" spans="1:6" s="101" customFormat="1" ht="15" customHeight="1">
      <c r="A1144" s="117" t="s">
        <v>921</v>
      </c>
      <c r="B1144" s="123"/>
      <c r="C1144" s="123"/>
      <c r="D1144" s="113">
        <f t="shared" si="53"/>
        <v>0</v>
      </c>
      <c r="E1144" s="114">
        <f t="shared" si="54"/>
        <v>0</v>
      </c>
      <c r="F1144" s="123"/>
    </row>
    <row r="1145" spans="1:6" s="101" customFormat="1" ht="15" customHeight="1">
      <c r="A1145" s="117" t="s">
        <v>922</v>
      </c>
      <c r="B1145" s="123"/>
      <c r="C1145" s="123"/>
      <c r="D1145" s="113">
        <f t="shared" si="53"/>
        <v>0</v>
      </c>
      <c r="E1145" s="114">
        <f t="shared" si="54"/>
        <v>0</v>
      </c>
      <c r="F1145" s="123"/>
    </row>
    <row r="1146" spans="1:6" s="101" customFormat="1" ht="15" customHeight="1">
      <c r="A1146" s="117" t="s">
        <v>923</v>
      </c>
      <c r="B1146" s="123"/>
      <c r="C1146" s="123"/>
      <c r="D1146" s="113">
        <f t="shared" si="53"/>
        <v>0</v>
      </c>
      <c r="E1146" s="114">
        <f t="shared" si="54"/>
        <v>0</v>
      </c>
      <c r="F1146" s="123"/>
    </row>
    <row r="1147" spans="1:6" s="101" customFormat="1" ht="15" customHeight="1">
      <c r="A1147" s="117" t="s">
        <v>924</v>
      </c>
      <c r="B1147" s="123"/>
      <c r="C1147" s="123"/>
      <c r="D1147" s="113">
        <f t="shared" si="53"/>
        <v>0</v>
      </c>
      <c r="E1147" s="114">
        <f t="shared" si="54"/>
        <v>0</v>
      </c>
      <c r="F1147" s="123"/>
    </row>
    <row r="1148" spans="1:6" s="101" customFormat="1" ht="15" customHeight="1">
      <c r="A1148" s="117" t="s">
        <v>925</v>
      </c>
      <c r="B1148" s="123"/>
      <c r="C1148" s="123"/>
      <c r="D1148" s="113">
        <f t="shared" si="53"/>
        <v>0</v>
      </c>
      <c r="E1148" s="114">
        <f t="shared" si="54"/>
        <v>0</v>
      </c>
      <c r="F1148" s="123"/>
    </row>
    <row r="1149" spans="1:6" s="101" customFormat="1" ht="15" customHeight="1">
      <c r="A1149" s="115" t="s">
        <v>926</v>
      </c>
      <c r="B1149" s="122">
        <f>SUM(B1150:B1154)</f>
        <v>0</v>
      </c>
      <c r="C1149" s="122">
        <f>SUM(C1150:C1154)</f>
        <v>0</v>
      </c>
      <c r="D1149" s="113">
        <f t="shared" si="53"/>
        <v>0</v>
      </c>
      <c r="E1149" s="114">
        <f t="shared" si="54"/>
        <v>0</v>
      </c>
      <c r="F1149" s="122">
        <f>SUM(F1150:F1154)</f>
        <v>0</v>
      </c>
    </row>
    <row r="1150" spans="1:6" s="101" customFormat="1" ht="15" customHeight="1">
      <c r="A1150" s="117" t="s">
        <v>927</v>
      </c>
      <c r="B1150" s="123"/>
      <c r="C1150" s="123"/>
      <c r="D1150" s="113">
        <f t="shared" si="53"/>
        <v>0</v>
      </c>
      <c r="E1150" s="114">
        <f t="shared" si="54"/>
        <v>0</v>
      </c>
      <c r="F1150" s="123"/>
    </row>
    <row r="1151" spans="1:6" s="101" customFormat="1" ht="15" customHeight="1">
      <c r="A1151" s="117" t="s">
        <v>928</v>
      </c>
      <c r="B1151" s="123"/>
      <c r="C1151" s="123"/>
      <c r="D1151" s="113">
        <f t="shared" si="53"/>
        <v>0</v>
      </c>
      <c r="E1151" s="114">
        <f t="shared" si="54"/>
        <v>0</v>
      </c>
      <c r="F1151" s="123"/>
    </row>
    <row r="1152" spans="1:6" s="101" customFormat="1" ht="15" customHeight="1">
      <c r="A1152" s="117" t="s">
        <v>929</v>
      </c>
      <c r="B1152" s="123"/>
      <c r="C1152" s="123"/>
      <c r="D1152" s="113">
        <f t="shared" si="53"/>
        <v>0</v>
      </c>
      <c r="E1152" s="114">
        <f t="shared" si="54"/>
        <v>0</v>
      </c>
      <c r="F1152" s="123"/>
    </row>
    <row r="1153" spans="1:6" s="101" customFormat="1" ht="15" customHeight="1">
      <c r="A1153" s="117" t="s">
        <v>930</v>
      </c>
      <c r="B1153" s="123"/>
      <c r="C1153" s="123"/>
      <c r="D1153" s="113">
        <f t="shared" si="53"/>
        <v>0</v>
      </c>
      <c r="E1153" s="114">
        <f t="shared" si="54"/>
        <v>0</v>
      </c>
      <c r="F1153" s="123"/>
    </row>
    <row r="1154" spans="1:6" s="101" customFormat="1" ht="15" customHeight="1">
      <c r="A1154" s="117" t="s">
        <v>931</v>
      </c>
      <c r="B1154" s="123"/>
      <c r="C1154" s="123"/>
      <c r="D1154" s="113">
        <f t="shared" si="53"/>
        <v>0</v>
      </c>
      <c r="E1154" s="114">
        <f t="shared" si="54"/>
        <v>0</v>
      </c>
      <c r="F1154" s="123"/>
    </row>
    <row r="1155" spans="1:6" s="101" customFormat="1" ht="15" customHeight="1">
      <c r="A1155" s="115" t="s">
        <v>932</v>
      </c>
      <c r="B1155" s="122">
        <f>SUM(B1156:B1157)</f>
        <v>0</v>
      </c>
      <c r="C1155" s="122">
        <f>SUM(C1156:C1157)</f>
        <v>0</v>
      </c>
      <c r="D1155" s="113">
        <f t="shared" si="53"/>
        <v>0</v>
      </c>
      <c r="E1155" s="114">
        <f t="shared" si="54"/>
        <v>0</v>
      </c>
      <c r="F1155" s="122">
        <f>SUM(F1156:F1157)</f>
        <v>0</v>
      </c>
    </row>
    <row r="1156" spans="1:6" s="101" customFormat="1" ht="15" customHeight="1">
      <c r="A1156" s="117" t="s">
        <v>933</v>
      </c>
      <c r="B1156" s="123"/>
      <c r="C1156" s="123"/>
      <c r="D1156" s="113">
        <f t="shared" si="53"/>
        <v>0</v>
      </c>
      <c r="E1156" s="114">
        <f t="shared" si="54"/>
        <v>0</v>
      </c>
      <c r="F1156" s="123"/>
    </row>
    <row r="1157" spans="1:6" s="101" customFormat="1" ht="15" customHeight="1">
      <c r="A1157" s="117" t="s">
        <v>934</v>
      </c>
      <c r="B1157" s="123"/>
      <c r="C1157" s="123"/>
      <c r="D1157" s="113">
        <f t="shared" si="53"/>
        <v>0</v>
      </c>
      <c r="E1157" s="114">
        <f t="shared" si="54"/>
        <v>0</v>
      </c>
      <c r="F1157" s="123"/>
    </row>
    <row r="1158" spans="1:6" s="101" customFormat="1" ht="15" customHeight="1">
      <c r="A1158" s="115" t="s">
        <v>935</v>
      </c>
      <c r="B1158" s="122">
        <f>B1159</f>
        <v>0</v>
      </c>
      <c r="C1158" s="122">
        <f>C1159</f>
        <v>0</v>
      </c>
      <c r="D1158" s="113">
        <f t="shared" si="53"/>
        <v>0</v>
      </c>
      <c r="E1158" s="114">
        <f t="shared" si="54"/>
        <v>0</v>
      </c>
      <c r="F1158" s="122">
        <f>F1159</f>
        <v>0</v>
      </c>
    </row>
    <row r="1159" spans="1:6" s="101" customFormat="1" ht="15" customHeight="1">
      <c r="A1159" s="117" t="s">
        <v>936</v>
      </c>
      <c r="B1159" s="123"/>
      <c r="C1159" s="123"/>
      <c r="D1159" s="113">
        <f t="shared" si="53"/>
        <v>0</v>
      </c>
      <c r="E1159" s="114">
        <f t="shared" si="54"/>
        <v>0</v>
      </c>
      <c r="F1159" s="123"/>
    </row>
    <row r="1160" spans="1:6" s="101" customFormat="1" ht="15" customHeight="1">
      <c r="A1160" s="115" t="s">
        <v>937</v>
      </c>
      <c r="B1160" s="122">
        <f>SUM(B1161:B1169)</f>
        <v>0</v>
      </c>
      <c r="C1160" s="122">
        <f>SUM(C1161:C1169)</f>
        <v>0</v>
      </c>
      <c r="D1160" s="113">
        <f t="shared" si="53"/>
        <v>0</v>
      </c>
      <c r="E1160" s="114">
        <f t="shared" si="54"/>
        <v>0</v>
      </c>
      <c r="F1160" s="122">
        <f>SUM(F1161:F1169)</f>
        <v>0</v>
      </c>
    </row>
    <row r="1161" spans="1:6" s="101" customFormat="1" ht="15" customHeight="1">
      <c r="A1161" s="115" t="s">
        <v>938</v>
      </c>
      <c r="B1161" s="123"/>
      <c r="C1161" s="123"/>
      <c r="D1161" s="113">
        <f t="shared" si="53"/>
        <v>0</v>
      </c>
      <c r="E1161" s="114">
        <f t="shared" si="54"/>
        <v>0</v>
      </c>
      <c r="F1161" s="123"/>
    </row>
    <row r="1162" spans="1:6" s="101" customFormat="1" ht="15" customHeight="1">
      <c r="A1162" s="115" t="s">
        <v>939</v>
      </c>
      <c r="B1162" s="123"/>
      <c r="C1162" s="123"/>
      <c r="D1162" s="113">
        <f t="shared" si="53"/>
        <v>0</v>
      </c>
      <c r="E1162" s="114">
        <f t="shared" si="54"/>
        <v>0</v>
      </c>
      <c r="F1162" s="123"/>
    </row>
    <row r="1163" spans="1:6" s="101" customFormat="1" ht="15" customHeight="1">
      <c r="A1163" s="115" t="s">
        <v>940</v>
      </c>
      <c r="B1163" s="123"/>
      <c r="C1163" s="123"/>
      <c r="D1163" s="113">
        <f t="shared" si="53"/>
        <v>0</v>
      </c>
      <c r="E1163" s="114">
        <f t="shared" si="54"/>
        <v>0</v>
      </c>
      <c r="F1163" s="123"/>
    </row>
    <row r="1164" spans="1:6" s="101" customFormat="1" ht="15" customHeight="1">
      <c r="A1164" s="115" t="s">
        <v>941</v>
      </c>
      <c r="B1164" s="123"/>
      <c r="C1164" s="123"/>
      <c r="D1164" s="113">
        <f t="shared" si="53"/>
        <v>0</v>
      </c>
      <c r="E1164" s="114">
        <f t="shared" si="54"/>
        <v>0</v>
      </c>
      <c r="F1164" s="123"/>
    </row>
    <row r="1165" spans="1:6" s="101" customFormat="1" ht="15" customHeight="1">
      <c r="A1165" s="115" t="s">
        <v>942</v>
      </c>
      <c r="B1165" s="123"/>
      <c r="C1165" s="123"/>
      <c r="D1165" s="113">
        <f t="shared" si="53"/>
        <v>0</v>
      </c>
      <c r="E1165" s="114">
        <f t="shared" si="54"/>
        <v>0</v>
      </c>
      <c r="F1165" s="123"/>
    </row>
    <row r="1166" spans="1:6" s="101" customFormat="1" ht="15" customHeight="1">
      <c r="A1166" s="115" t="s">
        <v>695</v>
      </c>
      <c r="B1166" s="123"/>
      <c r="C1166" s="123"/>
      <c r="D1166" s="113">
        <f t="shared" si="53"/>
        <v>0</v>
      </c>
      <c r="E1166" s="114">
        <f t="shared" si="54"/>
        <v>0</v>
      </c>
      <c r="F1166" s="123"/>
    </row>
    <row r="1167" spans="1:6" s="101" customFormat="1" ht="15" customHeight="1">
      <c r="A1167" s="115" t="s">
        <v>943</v>
      </c>
      <c r="B1167" s="123"/>
      <c r="C1167" s="123"/>
      <c r="D1167" s="113">
        <f t="shared" si="53"/>
        <v>0</v>
      </c>
      <c r="E1167" s="114">
        <f t="shared" si="54"/>
        <v>0</v>
      </c>
      <c r="F1167" s="123"/>
    </row>
    <row r="1168" spans="1:6" s="101" customFormat="1" ht="15" customHeight="1">
      <c r="A1168" s="115" t="s">
        <v>944</v>
      </c>
      <c r="B1168" s="123"/>
      <c r="C1168" s="123"/>
      <c r="D1168" s="113">
        <f t="shared" si="53"/>
        <v>0</v>
      </c>
      <c r="E1168" s="114">
        <f t="shared" si="54"/>
        <v>0</v>
      </c>
      <c r="F1168" s="123"/>
    </row>
    <row r="1169" spans="1:6" s="101" customFormat="1" ht="15" customHeight="1">
      <c r="A1169" s="115" t="s">
        <v>945</v>
      </c>
      <c r="B1169" s="123"/>
      <c r="C1169" s="123"/>
      <c r="D1169" s="113">
        <f t="shared" si="53"/>
        <v>0</v>
      </c>
      <c r="E1169" s="114">
        <f t="shared" si="54"/>
        <v>0</v>
      </c>
      <c r="F1169" s="123"/>
    </row>
    <row r="1170" spans="1:6" s="101" customFormat="1" ht="15" customHeight="1">
      <c r="A1170" s="115" t="s">
        <v>946</v>
      </c>
      <c r="B1170" s="122">
        <f>B1171+B1190+B1209+B1218+B1233</f>
        <v>0</v>
      </c>
      <c r="C1170" s="122">
        <f>C1171+C1190+C1209+C1218+C1233</f>
        <v>0</v>
      </c>
      <c r="D1170" s="113">
        <f t="shared" si="53"/>
        <v>0</v>
      </c>
      <c r="E1170" s="114">
        <f t="shared" si="54"/>
        <v>0</v>
      </c>
      <c r="F1170" s="122">
        <f>F1171+F1190+F1209+F1218+F1233</f>
        <v>0</v>
      </c>
    </row>
    <row r="1171" spans="1:6" s="101" customFormat="1" ht="15" customHeight="1">
      <c r="A1171" s="115" t="s">
        <v>947</v>
      </c>
      <c r="B1171" s="122">
        <f>SUM(B1172:B1189)</f>
        <v>0</v>
      </c>
      <c r="C1171" s="122">
        <f>SUM(C1172:C1189)</f>
        <v>0</v>
      </c>
      <c r="D1171" s="113">
        <f t="shared" si="53"/>
        <v>0</v>
      </c>
      <c r="E1171" s="114">
        <f t="shared" si="54"/>
        <v>0</v>
      </c>
      <c r="F1171" s="122">
        <f>SUM(F1172:F1189)</f>
        <v>0</v>
      </c>
    </row>
    <row r="1172" spans="1:6" s="101" customFormat="1" ht="15" customHeight="1">
      <c r="A1172" s="117" t="s">
        <v>59</v>
      </c>
      <c r="B1172" s="123"/>
      <c r="C1172" s="123"/>
      <c r="D1172" s="113">
        <f t="shared" si="53"/>
        <v>0</v>
      </c>
      <c r="E1172" s="114">
        <f t="shared" si="54"/>
        <v>0</v>
      </c>
      <c r="F1172" s="123"/>
    </row>
    <row r="1173" spans="1:6" s="101" customFormat="1" ht="15" customHeight="1">
      <c r="A1173" s="117" t="s">
        <v>60</v>
      </c>
      <c r="B1173" s="123"/>
      <c r="C1173" s="123"/>
      <c r="D1173" s="113">
        <f t="shared" si="53"/>
        <v>0</v>
      </c>
      <c r="E1173" s="114">
        <f t="shared" si="54"/>
        <v>0</v>
      </c>
      <c r="F1173" s="123"/>
    </row>
    <row r="1174" spans="1:6" s="101" customFormat="1" ht="15" customHeight="1">
      <c r="A1174" s="117" t="s">
        <v>61</v>
      </c>
      <c r="B1174" s="123"/>
      <c r="C1174" s="123"/>
      <c r="D1174" s="113">
        <f t="shared" si="53"/>
        <v>0</v>
      </c>
      <c r="E1174" s="114">
        <f t="shared" si="54"/>
        <v>0</v>
      </c>
      <c r="F1174" s="123"/>
    </row>
    <row r="1175" spans="1:6" s="101" customFormat="1" ht="15" customHeight="1">
      <c r="A1175" s="117" t="s">
        <v>948</v>
      </c>
      <c r="B1175" s="123"/>
      <c r="C1175" s="123"/>
      <c r="D1175" s="113">
        <f t="shared" si="53"/>
        <v>0</v>
      </c>
      <c r="E1175" s="114">
        <f t="shared" si="54"/>
        <v>0</v>
      </c>
      <c r="F1175" s="123"/>
    </row>
    <row r="1176" spans="1:6" s="101" customFormat="1" ht="15" customHeight="1">
      <c r="A1176" s="117" t="s">
        <v>949</v>
      </c>
      <c r="B1176" s="123"/>
      <c r="C1176" s="123"/>
      <c r="D1176" s="113">
        <f t="shared" si="53"/>
        <v>0</v>
      </c>
      <c r="E1176" s="114">
        <f t="shared" si="54"/>
        <v>0</v>
      </c>
      <c r="F1176" s="123"/>
    </row>
    <row r="1177" spans="1:6" s="101" customFormat="1" ht="15" customHeight="1">
      <c r="A1177" s="117" t="s">
        <v>950</v>
      </c>
      <c r="B1177" s="123"/>
      <c r="C1177" s="123"/>
      <c r="D1177" s="113">
        <f t="shared" si="53"/>
        <v>0</v>
      </c>
      <c r="E1177" s="114">
        <f t="shared" si="54"/>
        <v>0</v>
      </c>
      <c r="F1177" s="123"/>
    </row>
    <row r="1178" spans="1:6" s="101" customFormat="1" ht="15" customHeight="1">
      <c r="A1178" s="117" t="s">
        <v>951</v>
      </c>
      <c r="B1178" s="123"/>
      <c r="C1178" s="123"/>
      <c r="D1178" s="113">
        <f t="shared" si="53"/>
        <v>0</v>
      </c>
      <c r="E1178" s="114">
        <f t="shared" si="54"/>
        <v>0</v>
      </c>
      <c r="F1178" s="123"/>
    </row>
    <row r="1179" spans="1:6" s="101" customFormat="1" ht="15" customHeight="1">
      <c r="A1179" s="117" t="s">
        <v>952</v>
      </c>
      <c r="B1179" s="123"/>
      <c r="C1179" s="123"/>
      <c r="D1179" s="113">
        <f t="shared" si="53"/>
        <v>0</v>
      </c>
      <c r="E1179" s="114">
        <f t="shared" si="54"/>
        <v>0</v>
      </c>
      <c r="F1179" s="123"/>
    </row>
    <row r="1180" spans="1:6" s="101" customFormat="1" ht="15" customHeight="1">
      <c r="A1180" s="117" t="s">
        <v>953</v>
      </c>
      <c r="B1180" s="123"/>
      <c r="C1180" s="123"/>
      <c r="D1180" s="113">
        <f t="shared" si="53"/>
        <v>0</v>
      </c>
      <c r="E1180" s="114">
        <f t="shared" si="54"/>
        <v>0</v>
      </c>
      <c r="F1180" s="123"/>
    </row>
    <row r="1181" spans="1:6" s="101" customFormat="1" ht="15" customHeight="1">
      <c r="A1181" s="117" t="s">
        <v>954</v>
      </c>
      <c r="B1181" s="123"/>
      <c r="C1181" s="123"/>
      <c r="D1181" s="113">
        <f t="shared" si="53"/>
        <v>0</v>
      </c>
      <c r="E1181" s="114">
        <f t="shared" si="54"/>
        <v>0</v>
      </c>
      <c r="F1181" s="123"/>
    </row>
    <row r="1182" spans="1:6" s="101" customFormat="1" ht="15" customHeight="1">
      <c r="A1182" s="117" t="s">
        <v>955</v>
      </c>
      <c r="B1182" s="123"/>
      <c r="C1182" s="123"/>
      <c r="D1182" s="113">
        <f t="shared" ref="D1182:D1245" si="55">C1182-B1182</f>
        <v>0</v>
      </c>
      <c r="E1182" s="114">
        <f t="shared" si="54"/>
        <v>0</v>
      </c>
      <c r="F1182" s="123"/>
    </row>
    <row r="1183" spans="1:6" s="101" customFormat="1" ht="15" customHeight="1">
      <c r="A1183" s="117" t="s">
        <v>956</v>
      </c>
      <c r="B1183" s="123"/>
      <c r="C1183" s="123"/>
      <c r="D1183" s="113">
        <f t="shared" si="55"/>
        <v>0</v>
      </c>
      <c r="E1183" s="114">
        <f t="shared" si="54"/>
        <v>0</v>
      </c>
      <c r="F1183" s="123"/>
    </row>
    <row r="1184" spans="1:6" s="101" customFormat="1" ht="15" customHeight="1">
      <c r="A1184" s="117" t="s">
        <v>957</v>
      </c>
      <c r="B1184" s="123"/>
      <c r="C1184" s="123"/>
      <c r="D1184" s="113">
        <f t="shared" si="55"/>
        <v>0</v>
      </c>
      <c r="E1184" s="114">
        <f t="shared" si="54"/>
        <v>0</v>
      </c>
      <c r="F1184" s="123"/>
    </row>
    <row r="1185" spans="1:6" s="101" customFormat="1" ht="15" customHeight="1">
      <c r="A1185" s="117" t="s">
        <v>958</v>
      </c>
      <c r="B1185" s="123"/>
      <c r="C1185" s="123"/>
      <c r="D1185" s="113">
        <f t="shared" si="55"/>
        <v>0</v>
      </c>
      <c r="E1185" s="114">
        <f t="shared" si="54"/>
        <v>0</v>
      </c>
      <c r="F1185" s="123"/>
    </row>
    <row r="1186" spans="1:6" s="101" customFormat="1" ht="15" customHeight="1">
      <c r="A1186" s="117" t="s">
        <v>959</v>
      </c>
      <c r="B1186" s="123"/>
      <c r="C1186" s="123"/>
      <c r="D1186" s="113">
        <f t="shared" si="55"/>
        <v>0</v>
      </c>
      <c r="E1186" s="114">
        <f t="shared" si="54"/>
        <v>0</v>
      </c>
      <c r="F1186" s="123"/>
    </row>
    <row r="1187" spans="1:6" s="101" customFormat="1" ht="15" customHeight="1">
      <c r="A1187" s="117" t="s">
        <v>960</v>
      </c>
      <c r="B1187" s="123"/>
      <c r="C1187" s="123"/>
      <c r="D1187" s="113">
        <f t="shared" si="55"/>
        <v>0</v>
      </c>
      <c r="E1187" s="114">
        <f t="shared" si="54"/>
        <v>0</v>
      </c>
      <c r="F1187" s="123"/>
    </row>
    <row r="1188" spans="1:6" s="101" customFormat="1" ht="15" customHeight="1">
      <c r="A1188" s="117" t="s">
        <v>68</v>
      </c>
      <c r="B1188" s="123"/>
      <c r="C1188" s="123"/>
      <c r="D1188" s="113">
        <f t="shared" si="55"/>
        <v>0</v>
      </c>
      <c r="E1188" s="114">
        <f t="shared" si="54"/>
        <v>0</v>
      </c>
      <c r="F1188" s="123"/>
    </row>
    <row r="1189" spans="1:6" s="101" customFormat="1" ht="15" customHeight="1">
      <c r="A1189" s="117" t="s">
        <v>961</v>
      </c>
      <c r="B1189" s="123"/>
      <c r="C1189" s="123"/>
      <c r="D1189" s="113">
        <f t="shared" si="55"/>
        <v>0</v>
      </c>
      <c r="E1189" s="114">
        <f t="shared" si="54"/>
        <v>0</v>
      </c>
      <c r="F1189" s="123"/>
    </row>
    <row r="1190" spans="1:6" s="101" customFormat="1" ht="15" customHeight="1">
      <c r="A1190" s="115" t="s">
        <v>962</v>
      </c>
      <c r="B1190" s="122">
        <f>SUM(B1191:B1208)</f>
        <v>0</v>
      </c>
      <c r="C1190" s="122">
        <f>SUM(C1191:C1208)</f>
        <v>0</v>
      </c>
      <c r="D1190" s="113">
        <f t="shared" si="55"/>
        <v>0</v>
      </c>
      <c r="E1190" s="114">
        <f t="shared" si="54"/>
        <v>0</v>
      </c>
      <c r="F1190" s="122">
        <f>SUM(F1191:F1208)</f>
        <v>0</v>
      </c>
    </row>
    <row r="1191" spans="1:6" s="101" customFormat="1" ht="15" customHeight="1">
      <c r="A1191" s="117" t="s">
        <v>59</v>
      </c>
      <c r="B1191" s="123"/>
      <c r="C1191" s="123"/>
      <c r="D1191" s="113">
        <f t="shared" si="55"/>
        <v>0</v>
      </c>
      <c r="E1191" s="114">
        <f t="shared" si="54"/>
        <v>0</v>
      </c>
      <c r="F1191" s="123"/>
    </row>
    <row r="1192" spans="1:6" s="101" customFormat="1" ht="15" customHeight="1">
      <c r="A1192" s="117" t="s">
        <v>60</v>
      </c>
      <c r="B1192" s="123"/>
      <c r="C1192" s="123"/>
      <c r="D1192" s="113">
        <f t="shared" si="55"/>
        <v>0</v>
      </c>
      <c r="E1192" s="114">
        <f t="shared" ref="E1192:E1255" si="56">IF(B1192=0,,D1192/B1192*100)</f>
        <v>0</v>
      </c>
      <c r="F1192" s="123"/>
    </row>
    <row r="1193" spans="1:6" s="101" customFormat="1" ht="15" customHeight="1">
      <c r="A1193" s="117" t="s">
        <v>61</v>
      </c>
      <c r="B1193" s="123"/>
      <c r="C1193" s="123"/>
      <c r="D1193" s="113">
        <f t="shared" si="55"/>
        <v>0</v>
      </c>
      <c r="E1193" s="114">
        <f t="shared" si="56"/>
        <v>0</v>
      </c>
      <c r="F1193" s="123"/>
    </row>
    <row r="1194" spans="1:6" s="101" customFormat="1" ht="15" customHeight="1">
      <c r="A1194" s="117" t="s">
        <v>963</v>
      </c>
      <c r="B1194" s="123"/>
      <c r="C1194" s="123"/>
      <c r="D1194" s="113">
        <f t="shared" si="55"/>
        <v>0</v>
      </c>
      <c r="E1194" s="114">
        <f t="shared" si="56"/>
        <v>0</v>
      </c>
      <c r="F1194" s="123"/>
    </row>
    <row r="1195" spans="1:6" s="101" customFormat="1" ht="15" customHeight="1">
      <c r="A1195" s="117" t="s">
        <v>964</v>
      </c>
      <c r="B1195" s="123"/>
      <c r="C1195" s="123"/>
      <c r="D1195" s="113">
        <f t="shared" si="55"/>
        <v>0</v>
      </c>
      <c r="E1195" s="114">
        <f t="shared" si="56"/>
        <v>0</v>
      </c>
      <c r="F1195" s="123"/>
    </row>
    <row r="1196" spans="1:6" s="101" customFormat="1" ht="15" customHeight="1">
      <c r="A1196" s="117" t="s">
        <v>965</v>
      </c>
      <c r="B1196" s="123"/>
      <c r="C1196" s="123"/>
      <c r="D1196" s="113">
        <f t="shared" si="55"/>
        <v>0</v>
      </c>
      <c r="E1196" s="114">
        <f t="shared" si="56"/>
        <v>0</v>
      </c>
      <c r="F1196" s="123"/>
    </row>
    <row r="1197" spans="1:6" s="101" customFormat="1" ht="15" customHeight="1">
      <c r="A1197" s="117" t="s">
        <v>966</v>
      </c>
      <c r="B1197" s="123"/>
      <c r="C1197" s="123"/>
      <c r="D1197" s="113">
        <f t="shared" si="55"/>
        <v>0</v>
      </c>
      <c r="E1197" s="114">
        <f t="shared" si="56"/>
        <v>0</v>
      </c>
      <c r="F1197" s="123"/>
    </row>
    <row r="1198" spans="1:6" s="101" customFormat="1" ht="15" customHeight="1">
      <c r="A1198" s="117" t="s">
        <v>967</v>
      </c>
      <c r="B1198" s="123"/>
      <c r="C1198" s="123"/>
      <c r="D1198" s="113">
        <f t="shared" si="55"/>
        <v>0</v>
      </c>
      <c r="E1198" s="114">
        <f t="shared" si="56"/>
        <v>0</v>
      </c>
      <c r="F1198" s="123"/>
    </row>
    <row r="1199" spans="1:6" s="101" customFormat="1" ht="15" customHeight="1">
      <c r="A1199" s="117" t="s">
        <v>968</v>
      </c>
      <c r="B1199" s="123"/>
      <c r="C1199" s="123"/>
      <c r="D1199" s="113">
        <f t="shared" si="55"/>
        <v>0</v>
      </c>
      <c r="E1199" s="114">
        <f t="shared" si="56"/>
        <v>0</v>
      </c>
      <c r="F1199" s="123"/>
    </row>
    <row r="1200" spans="1:6" s="101" customFormat="1" ht="15" customHeight="1">
      <c r="A1200" s="117" t="s">
        <v>969</v>
      </c>
      <c r="B1200" s="123"/>
      <c r="C1200" s="123"/>
      <c r="D1200" s="113">
        <f t="shared" si="55"/>
        <v>0</v>
      </c>
      <c r="E1200" s="114">
        <f t="shared" si="56"/>
        <v>0</v>
      </c>
      <c r="F1200" s="123"/>
    </row>
    <row r="1201" spans="1:6" s="101" customFormat="1" ht="15" customHeight="1">
      <c r="A1201" s="117" t="s">
        <v>970</v>
      </c>
      <c r="B1201" s="123"/>
      <c r="C1201" s="123"/>
      <c r="D1201" s="113">
        <f t="shared" si="55"/>
        <v>0</v>
      </c>
      <c r="E1201" s="114">
        <f t="shared" si="56"/>
        <v>0</v>
      </c>
      <c r="F1201" s="123"/>
    </row>
    <row r="1202" spans="1:6" s="101" customFormat="1" ht="15" customHeight="1">
      <c r="A1202" s="117" t="s">
        <v>971</v>
      </c>
      <c r="B1202" s="123"/>
      <c r="C1202" s="123"/>
      <c r="D1202" s="113">
        <f t="shared" si="55"/>
        <v>0</v>
      </c>
      <c r="E1202" s="114">
        <f t="shared" si="56"/>
        <v>0</v>
      </c>
      <c r="F1202" s="123"/>
    </row>
    <row r="1203" spans="1:6" s="101" customFormat="1" ht="15" customHeight="1">
      <c r="A1203" s="117" t="s">
        <v>972</v>
      </c>
      <c r="B1203" s="123"/>
      <c r="C1203" s="123"/>
      <c r="D1203" s="113">
        <f t="shared" si="55"/>
        <v>0</v>
      </c>
      <c r="E1203" s="114">
        <f t="shared" si="56"/>
        <v>0</v>
      </c>
      <c r="F1203" s="123"/>
    </row>
    <row r="1204" spans="1:6" s="101" customFormat="1" ht="15" customHeight="1">
      <c r="A1204" s="117" t="s">
        <v>973</v>
      </c>
      <c r="B1204" s="123"/>
      <c r="C1204" s="123"/>
      <c r="D1204" s="113">
        <f t="shared" si="55"/>
        <v>0</v>
      </c>
      <c r="E1204" s="114">
        <f t="shared" si="56"/>
        <v>0</v>
      </c>
      <c r="F1204" s="123"/>
    </row>
    <row r="1205" spans="1:6" s="101" customFormat="1" ht="15" customHeight="1">
      <c r="A1205" s="117" t="s">
        <v>974</v>
      </c>
      <c r="B1205" s="123"/>
      <c r="C1205" s="123"/>
      <c r="D1205" s="113">
        <f t="shared" si="55"/>
        <v>0</v>
      </c>
      <c r="E1205" s="114">
        <f t="shared" si="56"/>
        <v>0</v>
      </c>
      <c r="F1205" s="123"/>
    </row>
    <row r="1206" spans="1:6" s="101" customFormat="1" ht="15" customHeight="1">
      <c r="A1206" s="117" t="s">
        <v>975</v>
      </c>
      <c r="B1206" s="123"/>
      <c r="C1206" s="123"/>
      <c r="D1206" s="113">
        <f t="shared" si="55"/>
        <v>0</v>
      </c>
      <c r="E1206" s="114">
        <f t="shared" si="56"/>
        <v>0</v>
      </c>
      <c r="F1206" s="123"/>
    </row>
    <row r="1207" spans="1:6" s="101" customFormat="1" ht="15" customHeight="1">
      <c r="A1207" s="117" t="s">
        <v>68</v>
      </c>
      <c r="B1207" s="123"/>
      <c r="C1207" s="123"/>
      <c r="D1207" s="113">
        <f t="shared" si="55"/>
        <v>0</v>
      </c>
      <c r="E1207" s="114">
        <f t="shared" si="56"/>
        <v>0</v>
      </c>
      <c r="F1207" s="123"/>
    </row>
    <row r="1208" spans="1:6" s="101" customFormat="1" ht="15" customHeight="1">
      <c r="A1208" s="117" t="s">
        <v>976</v>
      </c>
      <c r="B1208" s="123"/>
      <c r="C1208" s="123"/>
      <c r="D1208" s="113">
        <f t="shared" si="55"/>
        <v>0</v>
      </c>
      <c r="E1208" s="114">
        <f t="shared" si="56"/>
        <v>0</v>
      </c>
      <c r="F1208" s="123"/>
    </row>
    <row r="1209" spans="1:6" s="101" customFormat="1" ht="15" customHeight="1">
      <c r="A1209" s="115" t="s">
        <v>977</v>
      </c>
      <c r="B1209" s="122">
        <f>SUM(B1210:B1217)</f>
        <v>0</v>
      </c>
      <c r="C1209" s="122">
        <f>SUM(C1210:C1217)</f>
        <v>0</v>
      </c>
      <c r="D1209" s="113">
        <f t="shared" si="55"/>
        <v>0</v>
      </c>
      <c r="E1209" s="114">
        <f t="shared" si="56"/>
        <v>0</v>
      </c>
      <c r="F1209" s="122">
        <f>SUM(F1210:F1217)</f>
        <v>0</v>
      </c>
    </row>
    <row r="1210" spans="1:6" s="101" customFormat="1" ht="15" customHeight="1">
      <c r="A1210" s="117" t="s">
        <v>59</v>
      </c>
      <c r="B1210" s="123"/>
      <c r="C1210" s="123"/>
      <c r="D1210" s="113">
        <f t="shared" si="55"/>
        <v>0</v>
      </c>
      <c r="E1210" s="114">
        <f t="shared" si="56"/>
        <v>0</v>
      </c>
      <c r="F1210" s="123"/>
    </row>
    <row r="1211" spans="1:6" s="101" customFormat="1" ht="15" customHeight="1">
      <c r="A1211" s="117" t="s">
        <v>60</v>
      </c>
      <c r="B1211" s="123"/>
      <c r="C1211" s="123"/>
      <c r="D1211" s="113">
        <f t="shared" si="55"/>
        <v>0</v>
      </c>
      <c r="E1211" s="114">
        <f t="shared" si="56"/>
        <v>0</v>
      </c>
      <c r="F1211" s="123"/>
    </row>
    <row r="1212" spans="1:6" s="101" customFormat="1" ht="15" customHeight="1">
      <c r="A1212" s="117" t="s">
        <v>61</v>
      </c>
      <c r="B1212" s="123"/>
      <c r="C1212" s="123"/>
      <c r="D1212" s="113">
        <f t="shared" si="55"/>
        <v>0</v>
      </c>
      <c r="E1212" s="114">
        <f t="shared" si="56"/>
        <v>0</v>
      </c>
      <c r="F1212" s="123"/>
    </row>
    <row r="1213" spans="1:6" s="101" customFormat="1" ht="15" customHeight="1">
      <c r="A1213" s="117" t="s">
        <v>978</v>
      </c>
      <c r="B1213" s="123"/>
      <c r="C1213" s="123"/>
      <c r="D1213" s="113">
        <f t="shared" si="55"/>
        <v>0</v>
      </c>
      <c r="E1213" s="114">
        <f t="shared" si="56"/>
        <v>0</v>
      </c>
      <c r="F1213" s="123"/>
    </row>
    <row r="1214" spans="1:6" s="101" customFormat="1" ht="15" customHeight="1">
      <c r="A1214" s="117" t="s">
        <v>979</v>
      </c>
      <c r="B1214" s="123"/>
      <c r="C1214" s="123"/>
      <c r="D1214" s="113">
        <f t="shared" si="55"/>
        <v>0</v>
      </c>
      <c r="E1214" s="114">
        <f t="shared" si="56"/>
        <v>0</v>
      </c>
      <c r="F1214" s="123"/>
    </row>
    <row r="1215" spans="1:6" s="101" customFormat="1" ht="15" customHeight="1">
      <c r="A1215" s="117" t="s">
        <v>980</v>
      </c>
      <c r="B1215" s="123"/>
      <c r="C1215" s="123"/>
      <c r="D1215" s="113">
        <f t="shared" si="55"/>
        <v>0</v>
      </c>
      <c r="E1215" s="114">
        <f t="shared" si="56"/>
        <v>0</v>
      </c>
      <c r="F1215" s="123"/>
    </row>
    <row r="1216" spans="1:6" s="101" customFormat="1" ht="15" customHeight="1">
      <c r="A1216" s="117" t="s">
        <v>68</v>
      </c>
      <c r="B1216" s="123"/>
      <c r="C1216" s="123"/>
      <c r="D1216" s="113">
        <f t="shared" si="55"/>
        <v>0</v>
      </c>
      <c r="E1216" s="114">
        <f t="shared" si="56"/>
        <v>0</v>
      </c>
      <c r="F1216" s="123"/>
    </row>
    <row r="1217" spans="1:6" s="101" customFormat="1" ht="15" customHeight="1">
      <c r="A1217" s="117" t="s">
        <v>981</v>
      </c>
      <c r="B1217" s="123"/>
      <c r="C1217" s="123"/>
      <c r="D1217" s="113">
        <f t="shared" si="55"/>
        <v>0</v>
      </c>
      <c r="E1217" s="114">
        <f t="shared" si="56"/>
        <v>0</v>
      </c>
      <c r="F1217" s="123"/>
    </row>
    <row r="1218" spans="1:6" s="101" customFormat="1" ht="15" customHeight="1">
      <c r="A1218" s="115" t="s">
        <v>982</v>
      </c>
      <c r="B1218" s="122">
        <f>SUM(B1219:B1232)</f>
        <v>0</v>
      </c>
      <c r="C1218" s="122">
        <f>SUM(C1219:C1232)</f>
        <v>0</v>
      </c>
      <c r="D1218" s="113">
        <f t="shared" si="55"/>
        <v>0</v>
      </c>
      <c r="E1218" s="114">
        <f t="shared" si="56"/>
        <v>0</v>
      </c>
      <c r="F1218" s="122">
        <f>SUM(F1219:F1232)</f>
        <v>0</v>
      </c>
    </row>
    <row r="1219" spans="1:6" s="101" customFormat="1" ht="15" customHeight="1">
      <c r="A1219" s="117" t="s">
        <v>59</v>
      </c>
      <c r="B1219" s="123"/>
      <c r="C1219" s="123"/>
      <c r="D1219" s="113">
        <f t="shared" si="55"/>
        <v>0</v>
      </c>
      <c r="E1219" s="114">
        <f t="shared" si="56"/>
        <v>0</v>
      </c>
      <c r="F1219" s="123"/>
    </row>
    <row r="1220" spans="1:6" s="101" customFormat="1" ht="15" customHeight="1">
      <c r="A1220" s="117" t="s">
        <v>60</v>
      </c>
      <c r="B1220" s="123"/>
      <c r="C1220" s="123"/>
      <c r="D1220" s="113">
        <f t="shared" si="55"/>
        <v>0</v>
      </c>
      <c r="E1220" s="114">
        <f t="shared" si="56"/>
        <v>0</v>
      </c>
      <c r="F1220" s="123"/>
    </row>
    <row r="1221" spans="1:6" s="101" customFormat="1" ht="15" customHeight="1">
      <c r="A1221" s="117" t="s">
        <v>61</v>
      </c>
      <c r="B1221" s="123"/>
      <c r="C1221" s="123"/>
      <c r="D1221" s="113">
        <f t="shared" si="55"/>
        <v>0</v>
      </c>
      <c r="E1221" s="114">
        <f t="shared" si="56"/>
        <v>0</v>
      </c>
      <c r="F1221" s="123"/>
    </row>
    <row r="1222" spans="1:6" s="101" customFormat="1" ht="15" customHeight="1">
      <c r="A1222" s="117" t="s">
        <v>983</v>
      </c>
      <c r="B1222" s="123"/>
      <c r="C1222" s="123"/>
      <c r="D1222" s="113">
        <f t="shared" si="55"/>
        <v>0</v>
      </c>
      <c r="E1222" s="114">
        <f t="shared" si="56"/>
        <v>0</v>
      </c>
      <c r="F1222" s="123"/>
    </row>
    <row r="1223" spans="1:6" s="101" customFormat="1" ht="15" customHeight="1">
      <c r="A1223" s="117" t="s">
        <v>984</v>
      </c>
      <c r="B1223" s="123"/>
      <c r="C1223" s="123"/>
      <c r="D1223" s="113">
        <f t="shared" si="55"/>
        <v>0</v>
      </c>
      <c r="E1223" s="114">
        <f t="shared" si="56"/>
        <v>0</v>
      </c>
      <c r="F1223" s="123"/>
    </row>
    <row r="1224" spans="1:6" s="101" customFormat="1" ht="15" customHeight="1">
      <c r="A1224" s="117" t="s">
        <v>985</v>
      </c>
      <c r="B1224" s="123"/>
      <c r="C1224" s="123"/>
      <c r="D1224" s="113">
        <f t="shared" si="55"/>
        <v>0</v>
      </c>
      <c r="E1224" s="114">
        <f t="shared" si="56"/>
        <v>0</v>
      </c>
      <c r="F1224" s="123"/>
    </row>
    <row r="1225" spans="1:6" s="101" customFormat="1" ht="15" customHeight="1">
      <c r="A1225" s="117" t="s">
        <v>986</v>
      </c>
      <c r="B1225" s="123"/>
      <c r="C1225" s="123"/>
      <c r="D1225" s="113">
        <f t="shared" si="55"/>
        <v>0</v>
      </c>
      <c r="E1225" s="114">
        <f t="shared" si="56"/>
        <v>0</v>
      </c>
      <c r="F1225" s="123"/>
    </row>
    <row r="1226" spans="1:6" s="101" customFormat="1" ht="15" customHeight="1">
      <c r="A1226" s="117" t="s">
        <v>987</v>
      </c>
      <c r="B1226" s="123"/>
      <c r="C1226" s="123"/>
      <c r="D1226" s="113">
        <f t="shared" si="55"/>
        <v>0</v>
      </c>
      <c r="E1226" s="114">
        <f t="shared" si="56"/>
        <v>0</v>
      </c>
      <c r="F1226" s="123"/>
    </row>
    <row r="1227" spans="1:6" s="101" customFormat="1" ht="15" customHeight="1">
      <c r="A1227" s="117" t="s">
        <v>988</v>
      </c>
      <c r="B1227" s="123"/>
      <c r="C1227" s="123"/>
      <c r="D1227" s="113">
        <f t="shared" si="55"/>
        <v>0</v>
      </c>
      <c r="E1227" s="114">
        <f t="shared" si="56"/>
        <v>0</v>
      </c>
      <c r="F1227" s="123"/>
    </row>
    <row r="1228" spans="1:6" s="101" customFormat="1" ht="15" customHeight="1">
      <c r="A1228" s="117" t="s">
        <v>989</v>
      </c>
      <c r="B1228" s="123"/>
      <c r="C1228" s="123"/>
      <c r="D1228" s="113">
        <f t="shared" si="55"/>
        <v>0</v>
      </c>
      <c r="E1228" s="114">
        <f t="shared" si="56"/>
        <v>0</v>
      </c>
      <c r="F1228" s="123"/>
    </row>
    <row r="1229" spans="1:6" s="101" customFormat="1" ht="15" customHeight="1">
      <c r="A1229" s="117" t="s">
        <v>990</v>
      </c>
      <c r="B1229" s="123"/>
      <c r="C1229" s="123"/>
      <c r="D1229" s="113">
        <f t="shared" si="55"/>
        <v>0</v>
      </c>
      <c r="E1229" s="114">
        <f t="shared" si="56"/>
        <v>0</v>
      </c>
      <c r="F1229" s="123"/>
    </row>
    <row r="1230" spans="1:6" s="101" customFormat="1" ht="15" customHeight="1">
      <c r="A1230" s="117" t="s">
        <v>991</v>
      </c>
      <c r="B1230" s="123"/>
      <c r="C1230" s="123"/>
      <c r="D1230" s="113">
        <f t="shared" si="55"/>
        <v>0</v>
      </c>
      <c r="E1230" s="114">
        <f t="shared" si="56"/>
        <v>0</v>
      </c>
      <c r="F1230" s="123"/>
    </row>
    <row r="1231" spans="1:6" s="101" customFormat="1" ht="15" customHeight="1">
      <c r="A1231" s="117" t="s">
        <v>992</v>
      </c>
      <c r="B1231" s="123"/>
      <c r="C1231" s="123"/>
      <c r="D1231" s="113">
        <f t="shared" si="55"/>
        <v>0</v>
      </c>
      <c r="E1231" s="114">
        <f t="shared" si="56"/>
        <v>0</v>
      </c>
      <c r="F1231" s="123"/>
    </row>
    <row r="1232" spans="1:6" s="101" customFormat="1" ht="15" customHeight="1">
      <c r="A1232" s="117" t="s">
        <v>993</v>
      </c>
      <c r="B1232" s="123"/>
      <c r="C1232" s="123"/>
      <c r="D1232" s="113">
        <f t="shared" si="55"/>
        <v>0</v>
      </c>
      <c r="E1232" s="114">
        <f t="shared" si="56"/>
        <v>0</v>
      </c>
      <c r="F1232" s="123"/>
    </row>
    <row r="1233" spans="1:6" s="101" customFormat="1" ht="15" customHeight="1">
      <c r="A1233" s="115" t="s">
        <v>994</v>
      </c>
      <c r="B1233" s="122">
        <f>B1234</f>
        <v>0</v>
      </c>
      <c r="C1233" s="122">
        <f>C1234</f>
        <v>0</v>
      </c>
      <c r="D1233" s="113">
        <f t="shared" si="55"/>
        <v>0</v>
      </c>
      <c r="E1233" s="114">
        <f t="shared" si="56"/>
        <v>0</v>
      </c>
      <c r="F1233" s="122">
        <f>F1234</f>
        <v>0</v>
      </c>
    </row>
    <row r="1234" spans="1:6" s="101" customFormat="1" ht="15" customHeight="1">
      <c r="A1234" s="117" t="s">
        <v>995</v>
      </c>
      <c r="B1234" s="123"/>
      <c r="C1234" s="123"/>
      <c r="D1234" s="113">
        <f t="shared" si="55"/>
        <v>0</v>
      </c>
      <c r="E1234" s="114">
        <f t="shared" si="56"/>
        <v>0</v>
      </c>
      <c r="F1234" s="123"/>
    </row>
    <row r="1235" spans="1:6" s="101" customFormat="1" ht="15" customHeight="1">
      <c r="A1235" s="115" t="s">
        <v>996</v>
      </c>
      <c r="B1235" s="122">
        <f>B1236+B1245+B1249</f>
        <v>896</v>
      </c>
      <c r="C1235" s="122">
        <f>C1236+C1245+C1249</f>
        <v>1009</v>
      </c>
      <c r="D1235" s="113">
        <f t="shared" si="55"/>
        <v>113</v>
      </c>
      <c r="E1235" s="114">
        <f t="shared" si="56"/>
        <v>12.611607142857142</v>
      </c>
      <c r="F1235" s="122">
        <f>F1236+F1245+F1249</f>
        <v>1009</v>
      </c>
    </row>
    <row r="1236" spans="1:6" s="101" customFormat="1" ht="15" customHeight="1">
      <c r="A1236" s="115" t="s">
        <v>997</v>
      </c>
      <c r="B1236" s="122">
        <f>SUM(B1237:B1244)</f>
        <v>0</v>
      </c>
      <c r="C1236" s="122">
        <f>SUM(C1237:C1244)</f>
        <v>15</v>
      </c>
      <c r="D1236" s="113">
        <f t="shared" si="55"/>
        <v>15</v>
      </c>
      <c r="E1236" s="114">
        <f t="shared" si="56"/>
        <v>0</v>
      </c>
      <c r="F1236" s="122">
        <f>SUM(F1237:F1244)</f>
        <v>15</v>
      </c>
    </row>
    <row r="1237" spans="1:6" s="101" customFormat="1" ht="15" customHeight="1">
      <c r="A1237" s="117" t="s">
        <v>998</v>
      </c>
      <c r="B1237" s="123"/>
      <c r="C1237" s="123"/>
      <c r="D1237" s="113">
        <f t="shared" si="55"/>
        <v>0</v>
      </c>
      <c r="E1237" s="114">
        <f t="shared" si="56"/>
        <v>0</v>
      </c>
      <c r="F1237" s="123"/>
    </row>
    <row r="1238" spans="1:6" s="101" customFormat="1" ht="15" customHeight="1">
      <c r="A1238" s="117" t="s">
        <v>999</v>
      </c>
      <c r="B1238" s="123"/>
      <c r="C1238" s="123"/>
      <c r="D1238" s="113">
        <f t="shared" si="55"/>
        <v>0</v>
      </c>
      <c r="E1238" s="114">
        <f t="shared" si="56"/>
        <v>0</v>
      </c>
      <c r="F1238" s="123"/>
    </row>
    <row r="1239" spans="1:6" s="101" customFormat="1" ht="15" customHeight="1">
      <c r="A1239" s="117" t="s">
        <v>1000</v>
      </c>
      <c r="B1239" s="123"/>
      <c r="C1239" s="123">
        <v>15</v>
      </c>
      <c r="D1239" s="113">
        <f t="shared" si="55"/>
        <v>15</v>
      </c>
      <c r="E1239" s="114">
        <f t="shared" si="56"/>
        <v>0</v>
      </c>
      <c r="F1239" s="123">
        <v>15</v>
      </c>
    </row>
    <row r="1240" spans="1:6" s="101" customFormat="1" ht="15" customHeight="1">
      <c r="A1240" s="117" t="s">
        <v>1001</v>
      </c>
      <c r="B1240" s="123"/>
      <c r="C1240" s="123"/>
      <c r="D1240" s="113">
        <f t="shared" si="55"/>
        <v>0</v>
      </c>
      <c r="E1240" s="114">
        <f t="shared" si="56"/>
        <v>0</v>
      </c>
      <c r="F1240" s="123"/>
    </row>
    <row r="1241" spans="1:6" s="101" customFormat="1" ht="15" customHeight="1">
      <c r="A1241" s="117" t="s">
        <v>1002</v>
      </c>
      <c r="B1241" s="123"/>
      <c r="C1241" s="123"/>
      <c r="D1241" s="113">
        <f t="shared" si="55"/>
        <v>0</v>
      </c>
      <c r="E1241" s="114">
        <f t="shared" si="56"/>
        <v>0</v>
      </c>
      <c r="F1241" s="123"/>
    </row>
    <row r="1242" spans="1:6" s="101" customFormat="1" ht="15" customHeight="1">
      <c r="A1242" s="117" t="s">
        <v>1003</v>
      </c>
      <c r="B1242" s="123"/>
      <c r="C1242" s="123"/>
      <c r="D1242" s="113">
        <f t="shared" si="55"/>
        <v>0</v>
      </c>
      <c r="E1242" s="114">
        <f t="shared" si="56"/>
        <v>0</v>
      </c>
      <c r="F1242" s="123"/>
    </row>
    <row r="1243" spans="1:6" s="101" customFormat="1" ht="15" customHeight="1">
      <c r="A1243" s="117" t="s">
        <v>1004</v>
      </c>
      <c r="B1243" s="123"/>
      <c r="C1243" s="123"/>
      <c r="D1243" s="113">
        <f t="shared" si="55"/>
        <v>0</v>
      </c>
      <c r="E1243" s="114">
        <f t="shared" si="56"/>
        <v>0</v>
      </c>
      <c r="F1243" s="123"/>
    </row>
    <row r="1244" spans="1:6" s="101" customFormat="1" ht="15" customHeight="1">
      <c r="A1244" s="117" t="s">
        <v>1005</v>
      </c>
      <c r="B1244" s="123"/>
      <c r="C1244" s="123"/>
      <c r="D1244" s="113">
        <f t="shared" si="55"/>
        <v>0</v>
      </c>
      <c r="E1244" s="114">
        <f t="shared" si="56"/>
        <v>0</v>
      </c>
      <c r="F1244" s="123"/>
    </row>
    <row r="1245" spans="1:6" s="101" customFormat="1" ht="15" customHeight="1">
      <c r="A1245" s="115" t="s">
        <v>1006</v>
      </c>
      <c r="B1245" s="122">
        <f>SUM(B1246:B1248)</f>
        <v>896</v>
      </c>
      <c r="C1245" s="122">
        <f>SUM(C1246:C1248)</f>
        <v>994</v>
      </c>
      <c r="D1245" s="113">
        <f t="shared" si="55"/>
        <v>98</v>
      </c>
      <c r="E1245" s="114">
        <f t="shared" si="56"/>
        <v>10.9375</v>
      </c>
      <c r="F1245" s="122">
        <f>SUM(F1246:F1248)</f>
        <v>994</v>
      </c>
    </row>
    <row r="1246" spans="1:6" s="101" customFormat="1" ht="15" customHeight="1">
      <c r="A1246" s="117" t="s">
        <v>1007</v>
      </c>
      <c r="B1246" s="123">
        <v>896</v>
      </c>
      <c r="C1246" s="123">
        <v>944</v>
      </c>
      <c r="D1246" s="113">
        <f t="shared" ref="D1246:D1309" si="57">C1246-B1246</f>
        <v>48</v>
      </c>
      <c r="E1246" s="114">
        <f t="shared" si="56"/>
        <v>5.3571428571428568</v>
      </c>
      <c r="F1246" s="123">
        <v>944</v>
      </c>
    </row>
    <row r="1247" spans="1:6" s="101" customFormat="1" ht="15" customHeight="1">
      <c r="A1247" s="117" t="s">
        <v>1008</v>
      </c>
      <c r="B1247" s="123"/>
      <c r="C1247" s="123"/>
      <c r="D1247" s="113">
        <f t="shared" si="57"/>
        <v>0</v>
      </c>
      <c r="E1247" s="114">
        <f t="shared" si="56"/>
        <v>0</v>
      </c>
      <c r="F1247" s="123"/>
    </row>
    <row r="1248" spans="1:6" s="101" customFormat="1" ht="15" customHeight="1">
      <c r="A1248" s="117" t="s">
        <v>1009</v>
      </c>
      <c r="B1248" s="123"/>
      <c r="C1248" s="123">
        <v>50</v>
      </c>
      <c r="D1248" s="113">
        <f t="shared" si="57"/>
        <v>50</v>
      </c>
      <c r="E1248" s="114">
        <f t="shared" si="56"/>
        <v>0</v>
      </c>
      <c r="F1248" s="123">
        <v>50</v>
      </c>
    </row>
    <row r="1249" spans="1:6" s="101" customFormat="1" ht="15" customHeight="1">
      <c r="A1249" s="115" t="s">
        <v>1010</v>
      </c>
      <c r="B1249" s="122">
        <f>SUM(B1250:B1252)</f>
        <v>0</v>
      </c>
      <c r="C1249" s="122">
        <f>SUM(C1250:C1252)</f>
        <v>0</v>
      </c>
      <c r="D1249" s="113">
        <f t="shared" si="57"/>
        <v>0</v>
      </c>
      <c r="E1249" s="114">
        <f t="shared" si="56"/>
        <v>0</v>
      </c>
      <c r="F1249" s="122">
        <f>SUM(F1250:F1252)</f>
        <v>0</v>
      </c>
    </row>
    <row r="1250" spans="1:6" s="101" customFormat="1" ht="15" customHeight="1">
      <c r="A1250" s="117" t="s">
        <v>1011</v>
      </c>
      <c r="B1250" s="123"/>
      <c r="C1250" s="123"/>
      <c r="D1250" s="113">
        <f t="shared" si="57"/>
        <v>0</v>
      </c>
      <c r="E1250" s="114">
        <f t="shared" si="56"/>
        <v>0</v>
      </c>
      <c r="F1250" s="123"/>
    </row>
    <row r="1251" spans="1:6" s="101" customFormat="1" ht="15" customHeight="1">
      <c r="A1251" s="117" t="s">
        <v>1012</v>
      </c>
      <c r="B1251" s="123"/>
      <c r="C1251" s="123"/>
      <c r="D1251" s="113">
        <f t="shared" si="57"/>
        <v>0</v>
      </c>
      <c r="E1251" s="114">
        <f t="shared" si="56"/>
        <v>0</v>
      </c>
      <c r="F1251" s="123"/>
    </row>
    <row r="1252" spans="1:6" s="101" customFormat="1" ht="15" customHeight="1">
      <c r="A1252" s="117" t="s">
        <v>1013</v>
      </c>
      <c r="B1252" s="123"/>
      <c r="C1252" s="123"/>
      <c r="D1252" s="113">
        <f t="shared" si="57"/>
        <v>0</v>
      </c>
      <c r="E1252" s="114">
        <f t="shared" si="56"/>
        <v>0</v>
      </c>
      <c r="F1252" s="123"/>
    </row>
    <row r="1253" spans="1:6" s="101" customFormat="1" ht="15" customHeight="1">
      <c r="A1253" s="115" t="s">
        <v>1014</v>
      </c>
      <c r="B1253" s="122">
        <f>B1254+B1269+B1283+B1288+B1294</f>
        <v>0</v>
      </c>
      <c r="C1253" s="122">
        <f>C1254+C1269+C1283+C1288+C1294</f>
        <v>0</v>
      </c>
      <c r="D1253" s="113">
        <f t="shared" si="57"/>
        <v>0</v>
      </c>
      <c r="E1253" s="114">
        <f t="shared" si="56"/>
        <v>0</v>
      </c>
      <c r="F1253" s="122">
        <f>F1254+F1269+F1283+F1288+F1294</f>
        <v>0</v>
      </c>
    </row>
    <row r="1254" spans="1:6" s="101" customFormat="1" ht="15" customHeight="1">
      <c r="A1254" s="115" t="s">
        <v>1015</v>
      </c>
      <c r="B1254" s="122">
        <f>SUM(B1255:B1268)</f>
        <v>0</v>
      </c>
      <c r="C1254" s="122">
        <f>SUM(C1255:C1268)</f>
        <v>0</v>
      </c>
      <c r="D1254" s="113">
        <f t="shared" si="57"/>
        <v>0</v>
      </c>
      <c r="E1254" s="114">
        <f t="shared" si="56"/>
        <v>0</v>
      </c>
      <c r="F1254" s="122">
        <f>SUM(F1255:F1268)</f>
        <v>0</v>
      </c>
    </row>
    <row r="1255" spans="1:6" s="101" customFormat="1" ht="15" customHeight="1">
      <c r="A1255" s="117" t="s">
        <v>59</v>
      </c>
      <c r="B1255" s="123"/>
      <c r="C1255" s="123"/>
      <c r="D1255" s="113">
        <f t="shared" si="57"/>
        <v>0</v>
      </c>
      <c r="E1255" s="114">
        <f t="shared" si="56"/>
        <v>0</v>
      </c>
      <c r="F1255" s="123"/>
    </row>
    <row r="1256" spans="1:6" s="101" customFormat="1" ht="15" customHeight="1">
      <c r="A1256" s="117" t="s">
        <v>60</v>
      </c>
      <c r="B1256" s="123"/>
      <c r="C1256" s="123"/>
      <c r="D1256" s="113">
        <f t="shared" si="57"/>
        <v>0</v>
      </c>
      <c r="E1256" s="114">
        <f t="shared" ref="E1256:E1319" si="58">IF(B1256=0,,D1256/B1256*100)</f>
        <v>0</v>
      </c>
      <c r="F1256" s="123"/>
    </row>
    <row r="1257" spans="1:6" s="101" customFormat="1" ht="15" customHeight="1">
      <c r="A1257" s="117" t="s">
        <v>61</v>
      </c>
      <c r="B1257" s="123"/>
      <c r="C1257" s="123"/>
      <c r="D1257" s="113">
        <f t="shared" si="57"/>
        <v>0</v>
      </c>
      <c r="E1257" s="114">
        <f t="shared" si="58"/>
        <v>0</v>
      </c>
      <c r="F1257" s="123"/>
    </row>
    <row r="1258" spans="1:6" s="101" customFormat="1" ht="15" customHeight="1">
      <c r="A1258" s="117" t="s">
        <v>1016</v>
      </c>
      <c r="B1258" s="123"/>
      <c r="C1258" s="123"/>
      <c r="D1258" s="113">
        <f t="shared" si="57"/>
        <v>0</v>
      </c>
      <c r="E1258" s="114">
        <f t="shared" si="58"/>
        <v>0</v>
      </c>
      <c r="F1258" s="123"/>
    </row>
    <row r="1259" spans="1:6" s="101" customFormat="1" ht="15" customHeight="1">
      <c r="A1259" s="117" t="s">
        <v>1017</v>
      </c>
      <c r="B1259" s="123"/>
      <c r="C1259" s="123"/>
      <c r="D1259" s="113">
        <f t="shared" si="57"/>
        <v>0</v>
      </c>
      <c r="E1259" s="114">
        <f t="shared" si="58"/>
        <v>0</v>
      </c>
      <c r="F1259" s="123"/>
    </row>
    <row r="1260" spans="1:6" s="101" customFormat="1" ht="15" customHeight="1">
      <c r="A1260" s="117" t="s">
        <v>1018</v>
      </c>
      <c r="B1260" s="123"/>
      <c r="C1260" s="123"/>
      <c r="D1260" s="113">
        <f t="shared" si="57"/>
        <v>0</v>
      </c>
      <c r="E1260" s="114">
        <f t="shared" si="58"/>
        <v>0</v>
      </c>
      <c r="F1260" s="123"/>
    </row>
    <row r="1261" spans="1:6" s="101" customFormat="1" ht="15" customHeight="1">
      <c r="A1261" s="117" t="s">
        <v>1019</v>
      </c>
      <c r="B1261" s="123"/>
      <c r="C1261" s="123"/>
      <c r="D1261" s="113">
        <f t="shared" si="57"/>
        <v>0</v>
      </c>
      <c r="E1261" s="114">
        <f t="shared" si="58"/>
        <v>0</v>
      </c>
      <c r="F1261" s="123"/>
    </row>
    <row r="1262" spans="1:6" s="101" customFormat="1" ht="15" customHeight="1">
      <c r="A1262" s="117" t="s">
        <v>1020</v>
      </c>
      <c r="B1262" s="123"/>
      <c r="C1262" s="123"/>
      <c r="D1262" s="113">
        <f t="shared" si="57"/>
        <v>0</v>
      </c>
      <c r="E1262" s="114">
        <f t="shared" si="58"/>
        <v>0</v>
      </c>
      <c r="F1262" s="123"/>
    </row>
    <row r="1263" spans="1:6" s="101" customFormat="1" ht="15" customHeight="1">
      <c r="A1263" s="117" t="s">
        <v>1021</v>
      </c>
      <c r="B1263" s="123"/>
      <c r="C1263" s="123"/>
      <c r="D1263" s="113">
        <f t="shared" si="57"/>
        <v>0</v>
      </c>
      <c r="E1263" s="114">
        <f t="shared" si="58"/>
        <v>0</v>
      </c>
      <c r="F1263" s="123"/>
    </row>
    <row r="1264" spans="1:6" s="101" customFormat="1" ht="15" customHeight="1">
      <c r="A1264" s="117" t="s">
        <v>1022</v>
      </c>
      <c r="B1264" s="123"/>
      <c r="C1264" s="123"/>
      <c r="D1264" s="113">
        <f t="shared" si="57"/>
        <v>0</v>
      </c>
      <c r="E1264" s="114">
        <f t="shared" si="58"/>
        <v>0</v>
      </c>
      <c r="F1264" s="123"/>
    </row>
    <row r="1265" spans="1:6" s="101" customFormat="1" ht="15" customHeight="1">
      <c r="A1265" s="117" t="s">
        <v>1023</v>
      </c>
      <c r="B1265" s="123"/>
      <c r="C1265" s="123"/>
      <c r="D1265" s="113">
        <f t="shared" si="57"/>
        <v>0</v>
      </c>
      <c r="E1265" s="114">
        <f t="shared" si="58"/>
        <v>0</v>
      </c>
      <c r="F1265" s="123"/>
    </row>
    <row r="1266" spans="1:6" s="101" customFormat="1" ht="15" customHeight="1">
      <c r="A1266" s="117" t="s">
        <v>1024</v>
      </c>
      <c r="B1266" s="123"/>
      <c r="C1266" s="123"/>
      <c r="D1266" s="113">
        <f t="shared" si="57"/>
        <v>0</v>
      </c>
      <c r="E1266" s="114">
        <f t="shared" si="58"/>
        <v>0</v>
      </c>
      <c r="F1266" s="123"/>
    </row>
    <row r="1267" spans="1:6" s="101" customFormat="1" ht="15" customHeight="1">
      <c r="A1267" s="117" t="s">
        <v>68</v>
      </c>
      <c r="B1267" s="123"/>
      <c r="C1267" s="123"/>
      <c r="D1267" s="113">
        <f t="shared" si="57"/>
        <v>0</v>
      </c>
      <c r="E1267" s="114">
        <f t="shared" si="58"/>
        <v>0</v>
      </c>
      <c r="F1267" s="123"/>
    </row>
    <row r="1268" spans="1:6" s="101" customFormat="1" ht="15" customHeight="1">
      <c r="A1268" s="117" t="s">
        <v>1025</v>
      </c>
      <c r="B1268" s="123"/>
      <c r="C1268" s="123"/>
      <c r="D1268" s="113">
        <f t="shared" si="57"/>
        <v>0</v>
      </c>
      <c r="E1268" s="114">
        <f t="shared" si="58"/>
        <v>0</v>
      </c>
      <c r="F1268" s="123"/>
    </row>
    <row r="1269" spans="1:6" s="101" customFormat="1" ht="15" customHeight="1">
      <c r="A1269" s="115" t="s">
        <v>1026</v>
      </c>
      <c r="B1269" s="122">
        <f>SUM(B1270:B1282)</f>
        <v>0</v>
      </c>
      <c r="C1269" s="122">
        <f>SUM(C1270:C1282)</f>
        <v>0</v>
      </c>
      <c r="D1269" s="113">
        <f t="shared" si="57"/>
        <v>0</v>
      </c>
      <c r="E1269" s="114">
        <f t="shared" si="58"/>
        <v>0</v>
      </c>
      <c r="F1269" s="122">
        <f>SUM(F1270:F1282)</f>
        <v>0</v>
      </c>
    </row>
    <row r="1270" spans="1:6" s="101" customFormat="1" ht="15" customHeight="1">
      <c r="A1270" s="117" t="s">
        <v>59</v>
      </c>
      <c r="B1270" s="123"/>
      <c r="C1270" s="123"/>
      <c r="D1270" s="113">
        <f t="shared" si="57"/>
        <v>0</v>
      </c>
      <c r="E1270" s="114">
        <f t="shared" si="58"/>
        <v>0</v>
      </c>
      <c r="F1270" s="123"/>
    </row>
    <row r="1271" spans="1:6" s="101" customFormat="1" ht="15" customHeight="1">
      <c r="A1271" s="117" t="s">
        <v>60</v>
      </c>
      <c r="B1271" s="123"/>
      <c r="C1271" s="123"/>
      <c r="D1271" s="113">
        <f t="shared" si="57"/>
        <v>0</v>
      </c>
      <c r="E1271" s="114">
        <f t="shared" si="58"/>
        <v>0</v>
      </c>
      <c r="F1271" s="123"/>
    </row>
    <row r="1272" spans="1:6" s="101" customFormat="1" ht="15" customHeight="1">
      <c r="A1272" s="117" t="s">
        <v>61</v>
      </c>
      <c r="B1272" s="123"/>
      <c r="C1272" s="123"/>
      <c r="D1272" s="113">
        <f t="shared" si="57"/>
        <v>0</v>
      </c>
      <c r="E1272" s="114">
        <f t="shared" si="58"/>
        <v>0</v>
      </c>
      <c r="F1272" s="123"/>
    </row>
    <row r="1273" spans="1:6" s="101" customFormat="1" ht="15" customHeight="1">
      <c r="A1273" s="117" t="s">
        <v>1027</v>
      </c>
      <c r="B1273" s="123"/>
      <c r="C1273" s="123"/>
      <c r="D1273" s="113">
        <f t="shared" si="57"/>
        <v>0</v>
      </c>
      <c r="E1273" s="114">
        <f t="shared" si="58"/>
        <v>0</v>
      </c>
      <c r="F1273" s="123"/>
    </row>
    <row r="1274" spans="1:6" s="101" customFormat="1" ht="15" customHeight="1">
      <c r="A1274" s="117" t="s">
        <v>1028</v>
      </c>
      <c r="B1274" s="123"/>
      <c r="C1274" s="123"/>
      <c r="D1274" s="113">
        <f t="shared" si="57"/>
        <v>0</v>
      </c>
      <c r="E1274" s="114">
        <f t="shared" si="58"/>
        <v>0</v>
      </c>
      <c r="F1274" s="123"/>
    </row>
    <row r="1275" spans="1:6" s="101" customFormat="1" ht="15" customHeight="1">
      <c r="A1275" s="117" t="s">
        <v>1029</v>
      </c>
      <c r="B1275" s="123"/>
      <c r="C1275" s="123"/>
      <c r="D1275" s="113">
        <f t="shared" si="57"/>
        <v>0</v>
      </c>
      <c r="E1275" s="114">
        <f t="shared" si="58"/>
        <v>0</v>
      </c>
      <c r="F1275" s="123"/>
    </row>
    <row r="1276" spans="1:6" s="101" customFormat="1" ht="15" customHeight="1">
      <c r="A1276" s="117" t="s">
        <v>1030</v>
      </c>
      <c r="B1276" s="123"/>
      <c r="C1276" s="123"/>
      <c r="D1276" s="113">
        <f t="shared" si="57"/>
        <v>0</v>
      </c>
      <c r="E1276" s="114">
        <f t="shared" si="58"/>
        <v>0</v>
      </c>
      <c r="F1276" s="123"/>
    </row>
    <row r="1277" spans="1:6" s="101" customFormat="1" ht="15" customHeight="1">
      <c r="A1277" s="117" t="s">
        <v>1031</v>
      </c>
      <c r="B1277" s="123"/>
      <c r="C1277" s="123"/>
      <c r="D1277" s="113">
        <f t="shared" si="57"/>
        <v>0</v>
      </c>
      <c r="E1277" s="114">
        <f t="shared" si="58"/>
        <v>0</v>
      </c>
      <c r="F1277" s="123"/>
    </row>
    <row r="1278" spans="1:6" s="101" customFormat="1" ht="15" customHeight="1">
      <c r="A1278" s="117" t="s">
        <v>1032</v>
      </c>
      <c r="B1278" s="123"/>
      <c r="C1278" s="123"/>
      <c r="D1278" s="113">
        <f t="shared" si="57"/>
        <v>0</v>
      </c>
      <c r="E1278" s="114">
        <f t="shared" si="58"/>
        <v>0</v>
      </c>
      <c r="F1278" s="123"/>
    </row>
    <row r="1279" spans="1:6" s="101" customFormat="1" ht="15" customHeight="1">
      <c r="A1279" s="117" t="s">
        <v>1033</v>
      </c>
      <c r="B1279" s="123"/>
      <c r="C1279" s="123"/>
      <c r="D1279" s="113">
        <f t="shared" si="57"/>
        <v>0</v>
      </c>
      <c r="E1279" s="114">
        <f t="shared" si="58"/>
        <v>0</v>
      </c>
      <c r="F1279" s="123"/>
    </row>
    <row r="1280" spans="1:6" s="101" customFormat="1" ht="15" customHeight="1">
      <c r="A1280" s="117" t="s">
        <v>1034</v>
      </c>
      <c r="B1280" s="123"/>
      <c r="C1280" s="123"/>
      <c r="D1280" s="113">
        <f t="shared" si="57"/>
        <v>0</v>
      </c>
      <c r="E1280" s="114">
        <f t="shared" si="58"/>
        <v>0</v>
      </c>
      <c r="F1280" s="123"/>
    </row>
    <row r="1281" spans="1:6" s="101" customFormat="1" ht="15" customHeight="1">
      <c r="A1281" s="117" t="s">
        <v>68</v>
      </c>
      <c r="B1281" s="123"/>
      <c r="C1281" s="123"/>
      <c r="D1281" s="113">
        <f t="shared" si="57"/>
        <v>0</v>
      </c>
      <c r="E1281" s="114">
        <f t="shared" si="58"/>
        <v>0</v>
      </c>
      <c r="F1281" s="123"/>
    </row>
    <row r="1282" spans="1:6" s="101" customFormat="1" ht="15" customHeight="1">
      <c r="A1282" s="117" t="s">
        <v>1035</v>
      </c>
      <c r="B1282" s="123"/>
      <c r="C1282" s="123"/>
      <c r="D1282" s="113">
        <f t="shared" si="57"/>
        <v>0</v>
      </c>
      <c r="E1282" s="114">
        <f t="shared" si="58"/>
        <v>0</v>
      </c>
      <c r="F1282" s="123"/>
    </row>
    <row r="1283" spans="1:6" s="101" customFormat="1" ht="15" customHeight="1">
      <c r="A1283" s="115" t="s">
        <v>1036</v>
      </c>
      <c r="B1283" s="122">
        <f>SUM(B1284:B1287)</f>
        <v>0</v>
      </c>
      <c r="C1283" s="122">
        <f>SUM(C1284:C1287)</f>
        <v>0</v>
      </c>
      <c r="D1283" s="113">
        <f t="shared" si="57"/>
        <v>0</v>
      </c>
      <c r="E1283" s="114">
        <f t="shared" si="58"/>
        <v>0</v>
      </c>
      <c r="F1283" s="122">
        <f>SUM(F1284:F1287)</f>
        <v>0</v>
      </c>
    </row>
    <row r="1284" spans="1:6" s="101" customFormat="1" ht="15" customHeight="1">
      <c r="A1284" s="117" t="s">
        <v>1037</v>
      </c>
      <c r="B1284" s="123"/>
      <c r="C1284" s="123"/>
      <c r="D1284" s="113">
        <f t="shared" si="57"/>
        <v>0</v>
      </c>
      <c r="E1284" s="114">
        <f t="shared" si="58"/>
        <v>0</v>
      </c>
      <c r="F1284" s="123"/>
    </row>
    <row r="1285" spans="1:6" s="101" customFormat="1" ht="15" customHeight="1">
      <c r="A1285" s="117" t="s">
        <v>1038</v>
      </c>
      <c r="B1285" s="123"/>
      <c r="C1285" s="123"/>
      <c r="D1285" s="113">
        <f t="shared" si="57"/>
        <v>0</v>
      </c>
      <c r="E1285" s="114">
        <f t="shared" si="58"/>
        <v>0</v>
      </c>
      <c r="F1285" s="123"/>
    </row>
    <row r="1286" spans="1:6" s="101" customFormat="1" ht="15" customHeight="1">
      <c r="A1286" s="117" t="s">
        <v>1039</v>
      </c>
      <c r="B1286" s="123"/>
      <c r="C1286" s="123"/>
      <c r="D1286" s="113">
        <f t="shared" si="57"/>
        <v>0</v>
      </c>
      <c r="E1286" s="114">
        <f t="shared" si="58"/>
        <v>0</v>
      </c>
      <c r="F1286" s="123"/>
    </row>
    <row r="1287" spans="1:6" s="101" customFormat="1" ht="15" customHeight="1">
      <c r="A1287" s="117" t="s">
        <v>1040</v>
      </c>
      <c r="B1287" s="123"/>
      <c r="C1287" s="123"/>
      <c r="D1287" s="113">
        <f t="shared" si="57"/>
        <v>0</v>
      </c>
      <c r="E1287" s="114">
        <f t="shared" si="58"/>
        <v>0</v>
      </c>
      <c r="F1287" s="123"/>
    </row>
    <row r="1288" spans="1:6" s="101" customFormat="1" ht="15" customHeight="1">
      <c r="A1288" s="115" t="s">
        <v>1041</v>
      </c>
      <c r="B1288" s="122">
        <f>SUM(B1289:B1293)</f>
        <v>0</v>
      </c>
      <c r="C1288" s="122">
        <f>SUM(C1289:C1293)</f>
        <v>0</v>
      </c>
      <c r="D1288" s="113">
        <f t="shared" si="57"/>
        <v>0</v>
      </c>
      <c r="E1288" s="114">
        <f t="shared" si="58"/>
        <v>0</v>
      </c>
      <c r="F1288" s="122">
        <f>SUM(F1289:F1293)</f>
        <v>0</v>
      </c>
    </row>
    <row r="1289" spans="1:6" s="101" customFormat="1" ht="15" customHeight="1">
      <c r="A1289" s="117" t="s">
        <v>1042</v>
      </c>
      <c r="B1289" s="123"/>
      <c r="C1289" s="123"/>
      <c r="D1289" s="113">
        <f t="shared" si="57"/>
        <v>0</v>
      </c>
      <c r="E1289" s="114">
        <f t="shared" si="58"/>
        <v>0</v>
      </c>
      <c r="F1289" s="123"/>
    </row>
    <row r="1290" spans="1:6" s="101" customFormat="1" ht="15" customHeight="1">
      <c r="A1290" s="117" t="s">
        <v>1043</v>
      </c>
      <c r="B1290" s="123"/>
      <c r="C1290" s="123"/>
      <c r="D1290" s="113">
        <f t="shared" si="57"/>
        <v>0</v>
      </c>
      <c r="E1290" s="114">
        <f t="shared" si="58"/>
        <v>0</v>
      </c>
      <c r="F1290" s="123"/>
    </row>
    <row r="1291" spans="1:6" s="101" customFormat="1" ht="15" customHeight="1">
      <c r="A1291" s="117" t="s">
        <v>1044</v>
      </c>
      <c r="B1291" s="123"/>
      <c r="C1291" s="123"/>
      <c r="D1291" s="113">
        <f t="shared" si="57"/>
        <v>0</v>
      </c>
      <c r="E1291" s="114">
        <f t="shared" si="58"/>
        <v>0</v>
      </c>
      <c r="F1291" s="123"/>
    </row>
    <row r="1292" spans="1:6" s="101" customFormat="1" ht="15" customHeight="1">
      <c r="A1292" s="117" t="s">
        <v>1045</v>
      </c>
      <c r="B1292" s="123"/>
      <c r="C1292" s="123"/>
      <c r="D1292" s="113">
        <f t="shared" si="57"/>
        <v>0</v>
      </c>
      <c r="E1292" s="114">
        <f t="shared" si="58"/>
        <v>0</v>
      </c>
      <c r="F1292" s="123"/>
    </row>
    <row r="1293" spans="1:6" s="101" customFormat="1" ht="15" customHeight="1">
      <c r="A1293" s="117" t="s">
        <v>1046</v>
      </c>
      <c r="B1293" s="123"/>
      <c r="C1293" s="123"/>
      <c r="D1293" s="113">
        <f t="shared" si="57"/>
        <v>0</v>
      </c>
      <c r="E1293" s="114">
        <f t="shared" si="58"/>
        <v>0</v>
      </c>
      <c r="F1293" s="123"/>
    </row>
    <row r="1294" spans="1:6" s="101" customFormat="1" ht="15" customHeight="1">
      <c r="A1294" s="115" t="s">
        <v>1047</v>
      </c>
      <c r="B1294" s="122">
        <f>SUM(B1295:B1305)</f>
        <v>0</v>
      </c>
      <c r="C1294" s="122">
        <f>SUM(C1295:C1305)</f>
        <v>0</v>
      </c>
      <c r="D1294" s="113">
        <f t="shared" si="57"/>
        <v>0</v>
      </c>
      <c r="E1294" s="114">
        <f t="shared" si="58"/>
        <v>0</v>
      </c>
      <c r="F1294" s="122">
        <f>SUM(F1295:F1305)</f>
        <v>0</v>
      </c>
    </row>
    <row r="1295" spans="1:6" s="101" customFormat="1" ht="15" customHeight="1">
      <c r="A1295" s="117" t="s">
        <v>1048</v>
      </c>
      <c r="B1295" s="123"/>
      <c r="C1295" s="123"/>
      <c r="D1295" s="113">
        <f t="shared" si="57"/>
        <v>0</v>
      </c>
      <c r="E1295" s="114">
        <f t="shared" si="58"/>
        <v>0</v>
      </c>
      <c r="F1295" s="123"/>
    </row>
    <row r="1296" spans="1:6" s="101" customFormat="1" ht="15" customHeight="1">
      <c r="A1296" s="117" t="s">
        <v>1049</v>
      </c>
      <c r="B1296" s="123"/>
      <c r="C1296" s="123"/>
      <c r="D1296" s="113">
        <f t="shared" si="57"/>
        <v>0</v>
      </c>
      <c r="E1296" s="114">
        <f t="shared" si="58"/>
        <v>0</v>
      </c>
      <c r="F1296" s="123"/>
    </row>
    <row r="1297" spans="1:6" s="101" customFormat="1" ht="15" customHeight="1">
      <c r="A1297" s="117" t="s">
        <v>1050</v>
      </c>
      <c r="B1297" s="123"/>
      <c r="C1297" s="123"/>
      <c r="D1297" s="113">
        <f t="shared" si="57"/>
        <v>0</v>
      </c>
      <c r="E1297" s="114">
        <f t="shared" si="58"/>
        <v>0</v>
      </c>
      <c r="F1297" s="123"/>
    </row>
    <row r="1298" spans="1:6" s="101" customFormat="1" ht="15" customHeight="1">
      <c r="A1298" s="117" t="s">
        <v>1051</v>
      </c>
      <c r="B1298" s="123"/>
      <c r="C1298" s="123"/>
      <c r="D1298" s="113">
        <f t="shared" si="57"/>
        <v>0</v>
      </c>
      <c r="E1298" s="114">
        <f t="shared" si="58"/>
        <v>0</v>
      </c>
      <c r="F1298" s="123"/>
    </row>
    <row r="1299" spans="1:6" s="101" customFormat="1" ht="15" customHeight="1">
      <c r="A1299" s="117" t="s">
        <v>1052</v>
      </c>
      <c r="B1299" s="123"/>
      <c r="C1299" s="123"/>
      <c r="D1299" s="113">
        <f t="shared" si="57"/>
        <v>0</v>
      </c>
      <c r="E1299" s="114">
        <f t="shared" si="58"/>
        <v>0</v>
      </c>
      <c r="F1299" s="123"/>
    </row>
    <row r="1300" spans="1:6" s="101" customFormat="1" ht="15" customHeight="1">
      <c r="A1300" s="117" t="s">
        <v>1053</v>
      </c>
      <c r="B1300" s="123"/>
      <c r="C1300" s="123"/>
      <c r="D1300" s="113">
        <f t="shared" si="57"/>
        <v>0</v>
      </c>
      <c r="E1300" s="114">
        <f t="shared" si="58"/>
        <v>0</v>
      </c>
      <c r="F1300" s="123"/>
    </row>
    <row r="1301" spans="1:6" s="101" customFormat="1" ht="15" customHeight="1">
      <c r="A1301" s="117" t="s">
        <v>1054</v>
      </c>
      <c r="B1301" s="123"/>
      <c r="C1301" s="123"/>
      <c r="D1301" s="113">
        <f t="shared" si="57"/>
        <v>0</v>
      </c>
      <c r="E1301" s="114">
        <f t="shared" si="58"/>
        <v>0</v>
      </c>
      <c r="F1301" s="123"/>
    </row>
    <row r="1302" spans="1:6" s="101" customFormat="1" ht="15" customHeight="1">
      <c r="A1302" s="117" t="s">
        <v>1055</v>
      </c>
      <c r="B1302" s="123"/>
      <c r="C1302" s="123"/>
      <c r="D1302" s="113">
        <f t="shared" si="57"/>
        <v>0</v>
      </c>
      <c r="E1302" s="114">
        <f t="shared" si="58"/>
        <v>0</v>
      </c>
      <c r="F1302" s="123"/>
    </row>
    <row r="1303" spans="1:6" s="101" customFormat="1" ht="15" customHeight="1">
      <c r="A1303" s="117" t="s">
        <v>1056</v>
      </c>
      <c r="B1303" s="123"/>
      <c r="C1303" s="123"/>
      <c r="D1303" s="113">
        <f t="shared" si="57"/>
        <v>0</v>
      </c>
      <c r="E1303" s="114">
        <f t="shared" si="58"/>
        <v>0</v>
      </c>
      <c r="F1303" s="123"/>
    </row>
    <row r="1304" spans="1:6" s="101" customFormat="1" ht="15" customHeight="1">
      <c r="A1304" s="117" t="s">
        <v>1057</v>
      </c>
      <c r="B1304" s="123"/>
      <c r="C1304" s="123"/>
      <c r="D1304" s="113">
        <f t="shared" si="57"/>
        <v>0</v>
      </c>
      <c r="E1304" s="114">
        <f t="shared" si="58"/>
        <v>0</v>
      </c>
      <c r="F1304" s="123"/>
    </row>
    <row r="1305" spans="1:6" s="101" customFormat="1" ht="15" customHeight="1">
      <c r="A1305" s="117" t="s">
        <v>1058</v>
      </c>
      <c r="B1305" s="123"/>
      <c r="C1305" s="123"/>
      <c r="D1305" s="113">
        <f t="shared" si="57"/>
        <v>0</v>
      </c>
      <c r="E1305" s="114">
        <f t="shared" si="58"/>
        <v>0</v>
      </c>
      <c r="F1305" s="123"/>
    </row>
    <row r="1306" spans="1:6" s="101" customFormat="1" ht="15" customHeight="1">
      <c r="A1306" s="115" t="s">
        <v>1059</v>
      </c>
      <c r="B1306" s="121">
        <f>B1307+B1319+B1325+B1331+B1339+B1352+B1356+B1362</f>
        <v>152</v>
      </c>
      <c r="C1306" s="121">
        <f>C1307+C1319+C1325+C1331+C1339+C1352+C1356+C1362</f>
        <v>220</v>
      </c>
      <c r="D1306" s="113">
        <f t="shared" si="57"/>
        <v>68</v>
      </c>
      <c r="E1306" s="114">
        <f t="shared" si="58"/>
        <v>44.736842105263158</v>
      </c>
      <c r="F1306" s="121">
        <f>F1307+F1319+F1325+F1331+F1339+F1352+F1356+F1362</f>
        <v>220</v>
      </c>
    </row>
    <row r="1307" spans="1:6" s="101" customFormat="1" ht="15" customHeight="1">
      <c r="A1307" s="115" t="s">
        <v>1060</v>
      </c>
      <c r="B1307" s="121">
        <f>SUM(B1308:B1318)</f>
        <v>0</v>
      </c>
      <c r="C1307" s="121">
        <f>SUM(C1308:C1318)</f>
        <v>96</v>
      </c>
      <c r="D1307" s="113">
        <f t="shared" si="57"/>
        <v>96</v>
      </c>
      <c r="E1307" s="114">
        <f t="shared" si="58"/>
        <v>0</v>
      </c>
      <c r="F1307" s="121">
        <f>SUM(F1308:F1318)</f>
        <v>96</v>
      </c>
    </row>
    <row r="1308" spans="1:6" s="101" customFormat="1" ht="15" customHeight="1">
      <c r="A1308" s="117" t="s">
        <v>59</v>
      </c>
      <c r="B1308" s="123"/>
      <c r="C1308" s="123">
        <v>33</v>
      </c>
      <c r="D1308" s="113">
        <f t="shared" si="57"/>
        <v>33</v>
      </c>
      <c r="E1308" s="114">
        <f t="shared" si="58"/>
        <v>0</v>
      </c>
      <c r="F1308" s="123">
        <v>33</v>
      </c>
    </row>
    <row r="1309" spans="1:6" s="101" customFormat="1" ht="15" customHeight="1">
      <c r="A1309" s="117" t="s">
        <v>60</v>
      </c>
      <c r="B1309" s="123"/>
      <c r="C1309" s="123"/>
      <c r="D1309" s="113">
        <f t="shared" si="57"/>
        <v>0</v>
      </c>
      <c r="E1309" s="114">
        <f t="shared" si="58"/>
        <v>0</v>
      </c>
      <c r="F1309" s="123"/>
    </row>
    <row r="1310" spans="1:6" s="101" customFormat="1" ht="15" customHeight="1">
      <c r="A1310" s="117" t="s">
        <v>61</v>
      </c>
      <c r="B1310" s="123"/>
      <c r="C1310" s="123">
        <v>3</v>
      </c>
      <c r="D1310" s="113">
        <f t="shared" ref="D1310:D1373" si="59">C1310-B1310</f>
        <v>3</v>
      </c>
      <c r="E1310" s="114">
        <f t="shared" si="58"/>
        <v>0</v>
      </c>
      <c r="F1310" s="123">
        <v>3</v>
      </c>
    </row>
    <row r="1311" spans="1:6" s="101" customFormat="1" ht="15" customHeight="1">
      <c r="A1311" s="117" t="s">
        <v>1061</v>
      </c>
      <c r="B1311" s="123"/>
      <c r="C1311" s="123"/>
      <c r="D1311" s="113">
        <f t="shared" si="59"/>
        <v>0</v>
      </c>
      <c r="E1311" s="114">
        <f t="shared" si="58"/>
        <v>0</v>
      </c>
      <c r="F1311" s="123"/>
    </row>
    <row r="1312" spans="1:6" s="98" customFormat="1" ht="15" customHeight="1">
      <c r="A1312" s="117" t="s">
        <v>1062</v>
      </c>
      <c r="B1312" s="123"/>
      <c r="C1312" s="123"/>
      <c r="D1312" s="113">
        <f t="shared" si="59"/>
        <v>0</v>
      </c>
      <c r="E1312" s="114">
        <f t="shared" si="58"/>
        <v>0</v>
      </c>
      <c r="F1312" s="123"/>
    </row>
    <row r="1313" spans="1:6" ht="15" customHeight="1">
      <c r="A1313" s="117" t="s">
        <v>1063</v>
      </c>
      <c r="B1313" s="123"/>
      <c r="C1313" s="123">
        <v>5</v>
      </c>
      <c r="D1313" s="113">
        <f t="shared" si="59"/>
        <v>5</v>
      </c>
      <c r="E1313" s="114">
        <f t="shared" si="58"/>
        <v>0</v>
      </c>
      <c r="F1313" s="123">
        <v>5</v>
      </c>
    </row>
    <row r="1314" spans="1:6" ht="15" customHeight="1">
      <c r="A1314" s="117" t="s">
        <v>1064</v>
      </c>
      <c r="B1314" s="123"/>
      <c r="C1314" s="123">
        <v>1</v>
      </c>
      <c r="D1314" s="113">
        <f t="shared" si="59"/>
        <v>1</v>
      </c>
      <c r="E1314" s="114">
        <f t="shared" si="58"/>
        <v>0</v>
      </c>
      <c r="F1314" s="123">
        <v>1</v>
      </c>
    </row>
    <row r="1315" spans="1:6" ht="15" customHeight="1">
      <c r="A1315" s="117" t="s">
        <v>1065</v>
      </c>
      <c r="B1315" s="123"/>
      <c r="C1315" s="123"/>
      <c r="D1315" s="113">
        <f t="shared" si="59"/>
        <v>0</v>
      </c>
      <c r="E1315" s="114">
        <f t="shared" si="58"/>
        <v>0</v>
      </c>
      <c r="F1315" s="123"/>
    </row>
    <row r="1316" spans="1:6" ht="15" customHeight="1">
      <c r="A1316" s="117" t="s">
        <v>1066</v>
      </c>
      <c r="B1316" s="123"/>
      <c r="C1316" s="123"/>
      <c r="D1316" s="113">
        <f t="shared" si="59"/>
        <v>0</v>
      </c>
      <c r="E1316" s="114">
        <f t="shared" si="58"/>
        <v>0</v>
      </c>
      <c r="F1316" s="123"/>
    </row>
    <row r="1317" spans="1:6" ht="15" customHeight="1">
      <c r="A1317" s="117" t="s">
        <v>68</v>
      </c>
      <c r="B1317" s="123"/>
      <c r="C1317" s="123">
        <v>54</v>
      </c>
      <c r="D1317" s="113">
        <f t="shared" si="59"/>
        <v>54</v>
      </c>
      <c r="E1317" s="114">
        <f t="shared" si="58"/>
        <v>0</v>
      </c>
      <c r="F1317" s="123">
        <v>54</v>
      </c>
    </row>
    <row r="1318" spans="1:6" ht="15" customHeight="1">
      <c r="A1318" s="117" t="s">
        <v>1067</v>
      </c>
      <c r="B1318" s="123"/>
      <c r="C1318" s="123"/>
      <c r="D1318" s="113">
        <f t="shared" si="59"/>
        <v>0</v>
      </c>
      <c r="E1318" s="114">
        <f t="shared" si="58"/>
        <v>0</v>
      </c>
      <c r="F1318" s="123"/>
    </row>
    <row r="1319" spans="1:6" ht="15" customHeight="1">
      <c r="A1319" s="115" t="s">
        <v>1068</v>
      </c>
      <c r="B1319" s="121">
        <f>SUM(B1320:B1324)</f>
        <v>0</v>
      </c>
      <c r="C1319" s="121">
        <f>SUM(C1320:C1324)</f>
        <v>68</v>
      </c>
      <c r="D1319" s="113">
        <f t="shared" si="59"/>
        <v>68</v>
      </c>
      <c r="E1319" s="114">
        <f t="shared" si="58"/>
        <v>0</v>
      </c>
      <c r="F1319" s="121">
        <f>SUM(F1320:F1324)</f>
        <v>68</v>
      </c>
    </row>
    <row r="1320" spans="1:6" ht="15" customHeight="1">
      <c r="A1320" s="117" t="s">
        <v>59</v>
      </c>
      <c r="B1320" s="128"/>
      <c r="C1320" s="128">
        <v>68</v>
      </c>
      <c r="D1320" s="113">
        <f t="shared" si="59"/>
        <v>68</v>
      </c>
      <c r="E1320" s="114">
        <f t="shared" ref="E1320:E1379" si="60">IF(B1320=0,,D1320/B1320*100)</f>
        <v>0</v>
      </c>
      <c r="F1320" s="128">
        <v>68</v>
      </c>
    </row>
    <row r="1321" spans="1:6" ht="15" customHeight="1">
      <c r="A1321" s="117" t="s">
        <v>60</v>
      </c>
      <c r="B1321" s="123"/>
      <c r="C1321" s="123"/>
      <c r="D1321" s="113">
        <f t="shared" si="59"/>
        <v>0</v>
      </c>
      <c r="E1321" s="114">
        <f t="shared" si="60"/>
        <v>0</v>
      </c>
      <c r="F1321" s="123"/>
    </row>
    <row r="1322" spans="1:6" ht="15" customHeight="1">
      <c r="A1322" s="117" t="s">
        <v>61</v>
      </c>
      <c r="B1322" s="123"/>
      <c r="C1322" s="123"/>
      <c r="D1322" s="113">
        <f t="shared" si="59"/>
        <v>0</v>
      </c>
      <c r="E1322" s="114">
        <f t="shared" si="60"/>
        <v>0</v>
      </c>
      <c r="F1322" s="123"/>
    </row>
    <row r="1323" spans="1:6" ht="15" customHeight="1">
      <c r="A1323" s="117" t="s">
        <v>1069</v>
      </c>
      <c r="B1323" s="123"/>
      <c r="C1323" s="123"/>
      <c r="D1323" s="113">
        <f t="shared" si="59"/>
        <v>0</v>
      </c>
      <c r="E1323" s="114">
        <f t="shared" si="60"/>
        <v>0</v>
      </c>
      <c r="F1323" s="123"/>
    </row>
    <row r="1324" spans="1:6" ht="15" customHeight="1">
      <c r="A1324" s="117" t="s">
        <v>1070</v>
      </c>
      <c r="B1324" s="123"/>
      <c r="C1324" s="123"/>
      <c r="D1324" s="113">
        <f t="shared" si="59"/>
        <v>0</v>
      </c>
      <c r="E1324" s="114">
        <f t="shared" si="60"/>
        <v>0</v>
      </c>
      <c r="F1324" s="123"/>
    </row>
    <row r="1325" spans="1:6" ht="15" customHeight="1">
      <c r="A1325" s="115" t="s">
        <v>1071</v>
      </c>
      <c r="B1325" s="121">
        <f>SUM(B1326:B1330)</f>
        <v>0</v>
      </c>
      <c r="C1325" s="121">
        <f>SUM(C1326:C1330)</f>
        <v>0</v>
      </c>
      <c r="D1325" s="113">
        <f t="shared" si="59"/>
        <v>0</v>
      </c>
      <c r="E1325" s="114">
        <f t="shared" si="60"/>
        <v>0</v>
      </c>
      <c r="F1325" s="121">
        <f>SUM(F1326:F1330)</f>
        <v>0</v>
      </c>
    </row>
    <row r="1326" spans="1:6" ht="15" customHeight="1">
      <c r="A1326" s="117" t="s">
        <v>59</v>
      </c>
      <c r="B1326" s="123"/>
      <c r="C1326" s="123"/>
      <c r="D1326" s="113">
        <f t="shared" si="59"/>
        <v>0</v>
      </c>
      <c r="E1326" s="114">
        <f t="shared" si="60"/>
        <v>0</v>
      </c>
      <c r="F1326" s="123"/>
    </row>
    <row r="1327" spans="1:6" ht="15" customHeight="1">
      <c r="A1327" s="117" t="s">
        <v>60</v>
      </c>
      <c r="B1327" s="123"/>
      <c r="C1327" s="123"/>
      <c r="D1327" s="113">
        <f t="shared" si="59"/>
        <v>0</v>
      </c>
      <c r="E1327" s="114">
        <f t="shared" si="60"/>
        <v>0</v>
      </c>
      <c r="F1327" s="123"/>
    </row>
    <row r="1328" spans="1:6" ht="15" customHeight="1">
      <c r="A1328" s="117" t="s">
        <v>61</v>
      </c>
      <c r="B1328" s="123"/>
      <c r="C1328" s="123"/>
      <c r="D1328" s="113">
        <f t="shared" si="59"/>
        <v>0</v>
      </c>
      <c r="E1328" s="114">
        <f t="shared" si="60"/>
        <v>0</v>
      </c>
      <c r="F1328" s="123"/>
    </row>
    <row r="1329" spans="1:6" ht="15" customHeight="1">
      <c r="A1329" s="117" t="s">
        <v>1072</v>
      </c>
      <c r="B1329" s="123"/>
      <c r="C1329" s="123"/>
      <c r="D1329" s="113">
        <f t="shared" si="59"/>
        <v>0</v>
      </c>
      <c r="E1329" s="114">
        <f t="shared" si="60"/>
        <v>0</v>
      </c>
      <c r="F1329" s="123"/>
    </row>
    <row r="1330" spans="1:6" ht="15" customHeight="1">
      <c r="A1330" s="117" t="s">
        <v>1073</v>
      </c>
      <c r="B1330" s="123"/>
      <c r="C1330" s="123"/>
      <c r="D1330" s="113">
        <f t="shared" si="59"/>
        <v>0</v>
      </c>
      <c r="E1330" s="114">
        <f t="shared" si="60"/>
        <v>0</v>
      </c>
      <c r="F1330" s="123"/>
    </row>
    <row r="1331" spans="1:6" ht="15" customHeight="1">
      <c r="A1331" s="115" t="s">
        <v>1074</v>
      </c>
      <c r="B1331" s="121">
        <f>SUM(B1332:B1338)</f>
        <v>152</v>
      </c>
      <c r="C1331" s="121">
        <f>SUM(C1332:C1338)</f>
        <v>56</v>
      </c>
      <c r="D1331" s="113">
        <f t="shared" si="59"/>
        <v>-96</v>
      </c>
      <c r="E1331" s="114">
        <f t="shared" si="60"/>
        <v>-63.157894736842103</v>
      </c>
      <c r="F1331" s="121">
        <f>SUM(F1332:F1338)</f>
        <v>56</v>
      </c>
    </row>
    <row r="1332" spans="1:6" ht="15" customHeight="1">
      <c r="A1332" s="117" t="s">
        <v>59</v>
      </c>
      <c r="B1332" s="123">
        <v>46</v>
      </c>
      <c r="C1332" s="123"/>
      <c r="D1332" s="113">
        <f t="shared" si="59"/>
        <v>-46</v>
      </c>
      <c r="E1332" s="114">
        <f t="shared" si="60"/>
        <v>-100</v>
      </c>
      <c r="F1332" s="123"/>
    </row>
    <row r="1333" spans="1:6" ht="15" customHeight="1">
      <c r="A1333" s="117" t="s">
        <v>60</v>
      </c>
      <c r="B1333" s="123"/>
      <c r="C1333" s="123"/>
      <c r="D1333" s="113">
        <f t="shared" si="59"/>
        <v>0</v>
      </c>
      <c r="E1333" s="114">
        <f t="shared" si="60"/>
        <v>0</v>
      </c>
      <c r="F1333" s="123"/>
    </row>
    <row r="1334" spans="1:6" ht="15" customHeight="1">
      <c r="A1334" s="117" t="s">
        <v>61</v>
      </c>
      <c r="B1334" s="123"/>
      <c r="C1334" s="123"/>
      <c r="D1334" s="113">
        <f t="shared" si="59"/>
        <v>0</v>
      </c>
      <c r="E1334" s="114">
        <f t="shared" si="60"/>
        <v>0</v>
      </c>
      <c r="F1334" s="123"/>
    </row>
    <row r="1335" spans="1:6" ht="15" customHeight="1">
      <c r="A1335" s="117" t="s">
        <v>1075</v>
      </c>
      <c r="B1335" s="123">
        <v>106</v>
      </c>
      <c r="C1335" s="123"/>
      <c r="D1335" s="113">
        <f t="shared" si="59"/>
        <v>-106</v>
      </c>
      <c r="E1335" s="114">
        <f t="shared" si="60"/>
        <v>-100</v>
      </c>
      <c r="F1335" s="123"/>
    </row>
    <row r="1336" spans="1:6" ht="15" customHeight="1">
      <c r="A1336" s="117" t="s">
        <v>1076</v>
      </c>
      <c r="B1336" s="123"/>
      <c r="C1336" s="123"/>
      <c r="D1336" s="113">
        <f t="shared" si="59"/>
        <v>0</v>
      </c>
      <c r="E1336" s="114">
        <f t="shared" si="60"/>
        <v>0</v>
      </c>
      <c r="F1336" s="123"/>
    </row>
    <row r="1337" spans="1:6" ht="15" customHeight="1">
      <c r="A1337" s="117" t="s">
        <v>68</v>
      </c>
      <c r="B1337" s="123"/>
      <c r="C1337" s="123">
        <v>56</v>
      </c>
      <c r="D1337" s="113">
        <f t="shared" si="59"/>
        <v>56</v>
      </c>
      <c r="E1337" s="114">
        <f t="shared" si="60"/>
        <v>0</v>
      </c>
      <c r="F1337" s="123">
        <v>56</v>
      </c>
    </row>
    <row r="1338" spans="1:6" ht="15" customHeight="1">
      <c r="A1338" s="117" t="s">
        <v>1077</v>
      </c>
      <c r="B1338" s="123"/>
      <c r="C1338" s="123"/>
      <c r="D1338" s="113">
        <f t="shared" si="59"/>
        <v>0</v>
      </c>
      <c r="E1338" s="114">
        <f t="shared" si="60"/>
        <v>0</v>
      </c>
      <c r="F1338" s="123"/>
    </row>
    <row r="1339" spans="1:6" ht="15" customHeight="1">
      <c r="A1339" s="115" t="s">
        <v>1078</v>
      </c>
      <c r="B1339" s="121">
        <f>SUM(B1340:B1351)</f>
        <v>0</v>
      </c>
      <c r="C1339" s="121">
        <f>SUM(C1340:C1351)</f>
        <v>0</v>
      </c>
      <c r="D1339" s="113">
        <f t="shared" si="59"/>
        <v>0</v>
      </c>
      <c r="E1339" s="114">
        <f t="shared" si="60"/>
        <v>0</v>
      </c>
      <c r="F1339" s="121">
        <f>SUM(F1340:F1351)</f>
        <v>0</v>
      </c>
    </row>
    <row r="1340" spans="1:6" ht="15" customHeight="1">
      <c r="A1340" s="117" t="s">
        <v>59</v>
      </c>
      <c r="B1340" s="128"/>
      <c r="C1340" s="128"/>
      <c r="D1340" s="113">
        <f t="shared" si="59"/>
        <v>0</v>
      </c>
      <c r="E1340" s="114">
        <f t="shared" si="60"/>
        <v>0</v>
      </c>
      <c r="F1340" s="128"/>
    </row>
    <row r="1341" spans="1:6" ht="15" customHeight="1">
      <c r="A1341" s="117" t="s">
        <v>60</v>
      </c>
      <c r="B1341" s="128"/>
      <c r="C1341" s="128"/>
      <c r="D1341" s="113">
        <f t="shared" si="59"/>
        <v>0</v>
      </c>
      <c r="E1341" s="114">
        <f t="shared" si="60"/>
        <v>0</v>
      </c>
      <c r="F1341" s="128"/>
    </row>
    <row r="1342" spans="1:6" ht="15" customHeight="1">
      <c r="A1342" s="117" t="s">
        <v>61</v>
      </c>
      <c r="B1342" s="128"/>
      <c r="C1342" s="128"/>
      <c r="D1342" s="113">
        <f t="shared" si="59"/>
        <v>0</v>
      </c>
      <c r="E1342" s="114">
        <f t="shared" si="60"/>
        <v>0</v>
      </c>
      <c r="F1342" s="128"/>
    </row>
    <row r="1343" spans="1:6" ht="15" customHeight="1">
      <c r="A1343" s="117" t="s">
        <v>1079</v>
      </c>
      <c r="B1343" s="123"/>
      <c r="C1343" s="123"/>
      <c r="D1343" s="113">
        <f t="shared" si="59"/>
        <v>0</v>
      </c>
      <c r="E1343" s="114">
        <f t="shared" si="60"/>
        <v>0</v>
      </c>
      <c r="F1343" s="123"/>
    </row>
    <row r="1344" spans="1:6" ht="15" customHeight="1">
      <c r="A1344" s="117" t="s">
        <v>1080</v>
      </c>
      <c r="B1344" s="123"/>
      <c r="C1344" s="123"/>
      <c r="D1344" s="113">
        <f t="shared" si="59"/>
        <v>0</v>
      </c>
      <c r="E1344" s="114">
        <f t="shared" si="60"/>
        <v>0</v>
      </c>
      <c r="F1344" s="123"/>
    </row>
    <row r="1345" spans="1:6" ht="15" customHeight="1">
      <c r="A1345" s="117" t="s">
        <v>1081</v>
      </c>
      <c r="B1345" s="123"/>
      <c r="C1345" s="123"/>
      <c r="D1345" s="113">
        <f t="shared" si="59"/>
        <v>0</v>
      </c>
      <c r="E1345" s="114">
        <f t="shared" si="60"/>
        <v>0</v>
      </c>
      <c r="F1345" s="123"/>
    </row>
    <row r="1346" spans="1:6" ht="15" customHeight="1">
      <c r="A1346" s="117" t="s">
        <v>1082</v>
      </c>
      <c r="B1346" s="123"/>
      <c r="C1346" s="123"/>
      <c r="D1346" s="113">
        <f t="shared" si="59"/>
        <v>0</v>
      </c>
      <c r="E1346" s="114">
        <f t="shared" si="60"/>
        <v>0</v>
      </c>
      <c r="F1346" s="123"/>
    </row>
    <row r="1347" spans="1:6" ht="15" customHeight="1">
      <c r="A1347" s="166" t="s">
        <v>1215</v>
      </c>
      <c r="B1347" s="123"/>
      <c r="C1347" s="123"/>
      <c r="D1347" s="113">
        <f t="shared" si="59"/>
        <v>0</v>
      </c>
      <c r="E1347" s="114">
        <f t="shared" si="60"/>
        <v>0</v>
      </c>
      <c r="F1347" s="123"/>
    </row>
    <row r="1348" spans="1:6" ht="15" customHeight="1">
      <c r="A1348" s="117" t="s">
        <v>1083</v>
      </c>
      <c r="B1348" s="123"/>
      <c r="C1348" s="123"/>
      <c r="D1348" s="113">
        <f t="shared" si="59"/>
        <v>0</v>
      </c>
      <c r="E1348" s="114">
        <f t="shared" si="60"/>
        <v>0</v>
      </c>
      <c r="F1348" s="123"/>
    </row>
    <row r="1349" spans="1:6" ht="15" customHeight="1">
      <c r="A1349" s="117" t="s">
        <v>1084</v>
      </c>
      <c r="B1349" s="123"/>
      <c r="C1349" s="123"/>
      <c r="D1349" s="113">
        <f t="shared" si="59"/>
        <v>0</v>
      </c>
      <c r="E1349" s="114">
        <f t="shared" si="60"/>
        <v>0</v>
      </c>
      <c r="F1349" s="123"/>
    </row>
    <row r="1350" spans="1:6" ht="15" customHeight="1">
      <c r="A1350" s="117" t="s">
        <v>1085</v>
      </c>
      <c r="B1350" s="123"/>
      <c r="C1350" s="123"/>
      <c r="D1350" s="113">
        <f t="shared" si="59"/>
        <v>0</v>
      </c>
      <c r="E1350" s="114">
        <f t="shared" si="60"/>
        <v>0</v>
      </c>
      <c r="F1350" s="123"/>
    </row>
    <row r="1351" spans="1:6" ht="15" customHeight="1">
      <c r="A1351" s="117" t="s">
        <v>1086</v>
      </c>
      <c r="B1351" s="123"/>
      <c r="C1351" s="123"/>
      <c r="D1351" s="113">
        <f t="shared" si="59"/>
        <v>0</v>
      </c>
      <c r="E1351" s="114">
        <f t="shared" si="60"/>
        <v>0</v>
      </c>
      <c r="F1351" s="123"/>
    </row>
    <row r="1352" spans="1:6" ht="15" customHeight="1">
      <c r="A1352" s="115" t="s">
        <v>1087</v>
      </c>
      <c r="B1352" s="121">
        <f>SUM(B1353:B1355)</f>
        <v>0</v>
      </c>
      <c r="C1352" s="121">
        <f>SUM(C1353:C1355)</f>
        <v>0</v>
      </c>
      <c r="D1352" s="113">
        <f t="shared" si="59"/>
        <v>0</v>
      </c>
      <c r="E1352" s="114">
        <f t="shared" si="60"/>
        <v>0</v>
      </c>
      <c r="F1352" s="121">
        <f>SUM(F1353:F1355)</f>
        <v>0</v>
      </c>
    </row>
    <row r="1353" spans="1:6" ht="15" customHeight="1">
      <c r="A1353" s="117" t="s">
        <v>1088</v>
      </c>
      <c r="B1353" s="123"/>
      <c r="C1353" s="123"/>
      <c r="D1353" s="113">
        <f t="shared" si="59"/>
        <v>0</v>
      </c>
      <c r="E1353" s="114">
        <f t="shared" si="60"/>
        <v>0</v>
      </c>
      <c r="F1353" s="123"/>
    </row>
    <row r="1354" spans="1:6" ht="15" customHeight="1">
      <c r="A1354" s="117" t="s">
        <v>1089</v>
      </c>
      <c r="B1354" s="123"/>
      <c r="C1354" s="123"/>
      <c r="D1354" s="113">
        <f t="shared" si="59"/>
        <v>0</v>
      </c>
      <c r="E1354" s="114">
        <f t="shared" si="60"/>
        <v>0</v>
      </c>
      <c r="F1354" s="123"/>
    </row>
    <row r="1355" spans="1:6" ht="15" customHeight="1">
      <c r="A1355" s="117" t="s">
        <v>1090</v>
      </c>
      <c r="B1355" s="123"/>
      <c r="C1355" s="123"/>
      <c r="D1355" s="113">
        <f t="shared" si="59"/>
        <v>0</v>
      </c>
      <c r="E1355" s="114">
        <f t="shared" si="60"/>
        <v>0</v>
      </c>
      <c r="F1355" s="123"/>
    </row>
    <row r="1356" spans="1:6" ht="15" customHeight="1">
      <c r="A1356" s="115" t="s">
        <v>1091</v>
      </c>
      <c r="B1356" s="121">
        <f>SUM(B1357:B1361)</f>
        <v>0</v>
      </c>
      <c r="C1356" s="121">
        <f>SUM(C1357:C1361)</f>
        <v>0</v>
      </c>
      <c r="D1356" s="113">
        <f t="shared" si="59"/>
        <v>0</v>
      </c>
      <c r="E1356" s="114">
        <f t="shared" si="60"/>
        <v>0</v>
      </c>
      <c r="F1356" s="121">
        <f>SUM(F1357:F1361)</f>
        <v>0</v>
      </c>
    </row>
    <row r="1357" spans="1:6" ht="15" customHeight="1">
      <c r="A1357" s="117" t="s">
        <v>1092</v>
      </c>
      <c r="B1357" s="123"/>
      <c r="C1357" s="123"/>
      <c r="D1357" s="113">
        <f t="shared" si="59"/>
        <v>0</v>
      </c>
      <c r="E1357" s="114">
        <f t="shared" si="60"/>
        <v>0</v>
      </c>
      <c r="F1357" s="123"/>
    </row>
    <row r="1358" spans="1:6" ht="15" customHeight="1">
      <c r="A1358" s="117" t="s">
        <v>1093</v>
      </c>
      <c r="B1358" s="123"/>
      <c r="C1358" s="123"/>
      <c r="D1358" s="113">
        <f t="shared" si="59"/>
        <v>0</v>
      </c>
      <c r="E1358" s="114">
        <f t="shared" si="60"/>
        <v>0</v>
      </c>
      <c r="F1358" s="123"/>
    </row>
    <row r="1359" spans="1:6" ht="15" customHeight="1">
      <c r="A1359" s="117" t="s">
        <v>1094</v>
      </c>
      <c r="B1359" s="123"/>
      <c r="C1359" s="123"/>
      <c r="D1359" s="113">
        <f t="shared" si="59"/>
        <v>0</v>
      </c>
      <c r="E1359" s="114">
        <f t="shared" si="60"/>
        <v>0</v>
      </c>
      <c r="F1359" s="123"/>
    </row>
    <row r="1360" spans="1:6" ht="15" customHeight="1">
      <c r="A1360" s="117" t="s">
        <v>1095</v>
      </c>
      <c r="B1360" s="123"/>
      <c r="C1360" s="123"/>
      <c r="D1360" s="113">
        <f t="shared" si="59"/>
        <v>0</v>
      </c>
      <c r="E1360" s="114">
        <f t="shared" si="60"/>
        <v>0</v>
      </c>
      <c r="F1360" s="123"/>
    </row>
    <row r="1361" spans="1:6" ht="15" customHeight="1">
      <c r="A1361" s="117" t="s">
        <v>1096</v>
      </c>
      <c r="B1361" s="123"/>
      <c r="C1361" s="123"/>
      <c r="D1361" s="113">
        <f t="shared" si="59"/>
        <v>0</v>
      </c>
      <c r="E1361" s="114">
        <f t="shared" si="60"/>
        <v>0</v>
      </c>
      <c r="F1361" s="123"/>
    </row>
    <row r="1362" spans="1:6" ht="15" customHeight="1">
      <c r="A1362" s="115" t="s">
        <v>1097</v>
      </c>
      <c r="B1362" s="123"/>
      <c r="C1362" s="123"/>
      <c r="D1362" s="113">
        <f t="shared" si="59"/>
        <v>0</v>
      </c>
      <c r="E1362" s="114">
        <f t="shared" si="60"/>
        <v>0</v>
      </c>
      <c r="F1362" s="123"/>
    </row>
    <row r="1363" spans="1:6" ht="15" customHeight="1">
      <c r="A1363" s="115" t="s">
        <v>1098</v>
      </c>
      <c r="B1363" s="123"/>
      <c r="C1363" s="123">
        <v>1350</v>
      </c>
      <c r="D1363" s="113">
        <f t="shared" si="59"/>
        <v>1350</v>
      </c>
      <c r="E1363" s="114">
        <f t="shared" si="60"/>
        <v>0</v>
      </c>
      <c r="F1363" s="123">
        <v>1350</v>
      </c>
    </row>
    <row r="1364" spans="1:6" ht="15" customHeight="1">
      <c r="A1364" s="115" t="s">
        <v>1099</v>
      </c>
      <c r="B1364" s="122">
        <f>B1365+B1366</f>
        <v>0</v>
      </c>
      <c r="C1364" s="122">
        <f>C1365+C1366</f>
        <v>0</v>
      </c>
      <c r="D1364" s="113">
        <f t="shared" si="59"/>
        <v>0</v>
      </c>
      <c r="E1364" s="114">
        <f t="shared" si="60"/>
        <v>0</v>
      </c>
      <c r="F1364" s="122">
        <f>F1365+F1366</f>
        <v>0</v>
      </c>
    </row>
    <row r="1365" spans="1:6" ht="15" customHeight="1">
      <c r="A1365" s="115" t="s">
        <v>1100</v>
      </c>
      <c r="B1365" s="123"/>
      <c r="C1365" s="123"/>
      <c r="D1365" s="113">
        <f t="shared" si="59"/>
        <v>0</v>
      </c>
      <c r="E1365" s="114">
        <f t="shared" si="60"/>
        <v>0</v>
      </c>
      <c r="F1365" s="123"/>
    </row>
    <row r="1366" spans="1:6" ht="15" customHeight="1">
      <c r="A1366" s="115" t="s">
        <v>1101</v>
      </c>
      <c r="B1366" s="122">
        <f>B1367</f>
        <v>0</v>
      </c>
      <c r="C1366" s="122">
        <f>C1367</f>
        <v>0</v>
      </c>
      <c r="D1366" s="113">
        <f t="shared" si="59"/>
        <v>0</v>
      </c>
      <c r="E1366" s="114">
        <f t="shared" si="60"/>
        <v>0</v>
      </c>
      <c r="F1366" s="122">
        <f>F1367</f>
        <v>0</v>
      </c>
    </row>
    <row r="1367" spans="1:6" ht="15" customHeight="1">
      <c r="A1367" s="117" t="s">
        <v>1102</v>
      </c>
      <c r="B1367" s="123"/>
      <c r="C1367" s="123"/>
      <c r="D1367" s="113">
        <f t="shared" si="59"/>
        <v>0</v>
      </c>
      <c r="E1367" s="114">
        <f t="shared" si="60"/>
        <v>0</v>
      </c>
      <c r="F1367" s="123"/>
    </row>
    <row r="1368" spans="1:6" ht="15" customHeight="1">
      <c r="A1368" s="115" t="s">
        <v>1103</v>
      </c>
      <c r="B1368" s="122">
        <f>B1369+B1370+B1371</f>
        <v>1000</v>
      </c>
      <c r="C1368" s="122">
        <f>C1369+C1370+C1371</f>
        <v>1000</v>
      </c>
      <c r="D1368" s="113">
        <f t="shared" si="59"/>
        <v>0</v>
      </c>
      <c r="E1368" s="114">
        <f t="shared" si="60"/>
        <v>0</v>
      </c>
      <c r="F1368" s="122">
        <f>F1369+F1370+F1371</f>
        <v>1000</v>
      </c>
    </row>
    <row r="1369" spans="1:6" ht="15" customHeight="1">
      <c r="A1369" s="115" t="s">
        <v>1104</v>
      </c>
      <c r="B1369" s="123"/>
      <c r="C1369" s="123"/>
      <c r="D1369" s="113">
        <f t="shared" si="59"/>
        <v>0</v>
      </c>
      <c r="E1369" s="114">
        <f t="shared" si="60"/>
        <v>0</v>
      </c>
      <c r="F1369" s="123"/>
    </row>
    <row r="1370" spans="1:6" ht="15" customHeight="1">
      <c r="A1370" s="115" t="s">
        <v>1105</v>
      </c>
      <c r="B1370" s="123"/>
      <c r="C1370" s="123"/>
      <c r="D1370" s="113">
        <f t="shared" si="59"/>
        <v>0</v>
      </c>
      <c r="E1370" s="114">
        <f t="shared" si="60"/>
        <v>0</v>
      </c>
      <c r="F1370" s="123"/>
    </row>
    <row r="1371" spans="1:6" ht="15" customHeight="1">
      <c r="A1371" s="115" t="s">
        <v>1106</v>
      </c>
      <c r="B1371" s="122">
        <f>SUM(B1372:B1375)</f>
        <v>1000</v>
      </c>
      <c r="C1371" s="122">
        <f>SUM(C1372:C1375)</f>
        <v>1000</v>
      </c>
      <c r="D1371" s="113">
        <f t="shared" si="59"/>
        <v>0</v>
      </c>
      <c r="E1371" s="114">
        <f t="shared" si="60"/>
        <v>0</v>
      </c>
      <c r="F1371" s="122">
        <f>SUM(F1372:F1375)</f>
        <v>1000</v>
      </c>
    </row>
    <row r="1372" spans="1:6" ht="15" customHeight="1">
      <c r="A1372" s="117" t="s">
        <v>1107</v>
      </c>
      <c r="B1372" s="129"/>
      <c r="C1372" s="129"/>
      <c r="D1372" s="113">
        <f t="shared" si="59"/>
        <v>0</v>
      </c>
      <c r="E1372" s="114">
        <f t="shared" si="60"/>
        <v>0</v>
      </c>
      <c r="F1372" s="129"/>
    </row>
    <row r="1373" spans="1:6" ht="15" customHeight="1">
      <c r="A1373" s="117" t="s">
        <v>1108</v>
      </c>
      <c r="B1373" s="129"/>
      <c r="C1373" s="129"/>
      <c r="D1373" s="113">
        <f t="shared" si="59"/>
        <v>0</v>
      </c>
      <c r="E1373" s="114">
        <f t="shared" si="60"/>
        <v>0</v>
      </c>
      <c r="F1373" s="129"/>
    </row>
    <row r="1374" spans="1:6" ht="15" customHeight="1">
      <c r="A1374" s="117" t="s">
        <v>1109</v>
      </c>
      <c r="B1374" s="129"/>
      <c r="C1374" s="129"/>
      <c r="D1374" s="113">
        <f t="shared" ref="D1374:D1379" si="61">C1374-B1374</f>
        <v>0</v>
      </c>
      <c r="E1374" s="114">
        <f t="shared" si="60"/>
        <v>0</v>
      </c>
      <c r="F1374" s="129"/>
    </row>
    <row r="1375" spans="1:6" ht="15" customHeight="1">
      <c r="A1375" s="117" t="s">
        <v>1110</v>
      </c>
      <c r="B1375" s="129">
        <v>1000</v>
      </c>
      <c r="C1375" s="129">
        <v>1000</v>
      </c>
      <c r="D1375" s="113">
        <f t="shared" si="61"/>
        <v>0</v>
      </c>
      <c r="E1375" s="114">
        <f t="shared" si="60"/>
        <v>0</v>
      </c>
      <c r="F1375" s="129">
        <v>1000</v>
      </c>
    </row>
    <row r="1376" spans="1:6" ht="15" customHeight="1">
      <c r="A1376" s="115" t="s">
        <v>1111</v>
      </c>
      <c r="B1376" s="129">
        <f>SUM(B1377:B1379)</f>
        <v>0</v>
      </c>
      <c r="C1376" s="129">
        <f>SUM(C1377:C1379)</f>
        <v>0</v>
      </c>
      <c r="D1376" s="113">
        <f t="shared" si="61"/>
        <v>0</v>
      </c>
      <c r="E1376" s="114">
        <f t="shared" si="60"/>
        <v>0</v>
      </c>
      <c r="F1376" s="129">
        <f>SUM(F1377:F1379)</f>
        <v>0</v>
      </c>
    </row>
    <row r="1377" spans="1:6" ht="15" customHeight="1">
      <c r="A1377" s="115" t="s">
        <v>1112</v>
      </c>
      <c r="B1377" s="129"/>
      <c r="C1377" s="129"/>
      <c r="D1377" s="113">
        <f t="shared" si="61"/>
        <v>0</v>
      </c>
      <c r="E1377" s="114">
        <f t="shared" si="60"/>
        <v>0</v>
      </c>
      <c r="F1377" s="129"/>
    </row>
    <row r="1378" spans="1:6" ht="15" customHeight="1">
      <c r="A1378" s="115" t="s">
        <v>1113</v>
      </c>
      <c r="B1378" s="129"/>
      <c r="C1378" s="129"/>
      <c r="D1378" s="113">
        <f t="shared" si="61"/>
        <v>0</v>
      </c>
      <c r="E1378" s="114">
        <f t="shared" si="60"/>
        <v>0</v>
      </c>
      <c r="F1378" s="129"/>
    </row>
    <row r="1379" spans="1:6" ht="15" customHeight="1">
      <c r="A1379" s="115" t="s">
        <v>1114</v>
      </c>
      <c r="B1379" s="129"/>
      <c r="C1379" s="129"/>
      <c r="D1379" s="113">
        <f t="shared" si="61"/>
        <v>0</v>
      </c>
      <c r="E1379" s="114">
        <f t="shared" si="60"/>
        <v>0</v>
      </c>
      <c r="F1379" s="129"/>
    </row>
    <row r="1380" spans="1:6" ht="15.75" customHeight="1"/>
    <row r="1381" spans="1:6" ht="15.75" customHeight="1"/>
    <row r="1382" spans="1:6" ht="15.75" customHeight="1"/>
    <row r="1383" spans="1:6" ht="15.75" customHeight="1"/>
    <row r="1384" spans="1:6" ht="15.75" customHeight="1"/>
    <row r="1385" spans="1:6" ht="15.75" customHeight="1"/>
    <row r="1386" spans="1:6" ht="15.75" customHeight="1"/>
    <row r="1387" spans="1:6" ht="15.75" customHeight="1"/>
    <row r="1388" spans="1:6" ht="15.75" customHeight="1"/>
    <row r="1389" spans="1:6" ht="15.75" customHeight="1"/>
    <row r="1390" spans="1:6" ht="15.75" customHeight="1"/>
    <row r="1391" spans="1:6" ht="15.75" customHeight="1"/>
    <row r="1392" spans="1:6" ht="15.75" customHeight="1"/>
    <row r="1393" ht="15.75" customHeight="1"/>
    <row r="1394" ht="15.75" customHeight="1"/>
    <row r="1395" ht="15.75" customHeight="1"/>
    <row r="1396" ht="15.75" customHeight="1"/>
    <row r="1397" ht="15.75" customHeight="1"/>
    <row r="1398" ht="15.75" customHeight="1"/>
    <row r="1399" ht="15.75" customHeight="1"/>
    <row r="1400" ht="15.75" customHeight="1"/>
    <row r="1401" ht="15.75" customHeight="1"/>
    <row r="1402" ht="15.75" customHeight="1"/>
    <row r="1403" ht="15.75" customHeight="1"/>
    <row r="1404" ht="15.75" customHeight="1"/>
    <row r="1405" ht="15.75" customHeight="1"/>
    <row r="1406" ht="15.75" customHeight="1"/>
    <row r="1407" ht="15.75" customHeight="1"/>
    <row r="1408" ht="15.75" customHeight="1"/>
    <row r="1409" ht="15.75" customHeight="1"/>
    <row r="1410" ht="15.75" customHeight="1"/>
    <row r="1411" ht="15.75" customHeight="1"/>
    <row r="1412" ht="15.75" customHeight="1"/>
    <row r="1413" ht="15.75" customHeight="1"/>
    <row r="1414" ht="15.75" customHeight="1"/>
    <row r="1415" ht="15.75" customHeight="1"/>
    <row r="1416" ht="15.75" customHeight="1"/>
    <row r="1417" ht="15.75" customHeight="1"/>
    <row r="1418" ht="15.75" customHeight="1"/>
    <row r="1419" ht="15.75" customHeight="1"/>
    <row r="1420" ht="15.75" customHeight="1"/>
    <row r="1421" ht="15.75" customHeight="1"/>
    <row r="1422" ht="15.75" customHeight="1"/>
    <row r="1423" ht="15.75" customHeight="1"/>
    <row r="1424" ht="15.75" customHeight="1"/>
    <row r="1425" ht="15.75" customHeight="1"/>
    <row r="1426" ht="15.75" customHeight="1"/>
    <row r="1427" ht="15.75" customHeight="1"/>
    <row r="1428" ht="15.75" customHeight="1"/>
    <row r="1429" ht="15.75" customHeight="1"/>
    <row r="1430" ht="15.75" customHeight="1"/>
    <row r="1431" ht="15.75" customHeight="1"/>
    <row r="1432" ht="15.75" customHeight="1"/>
    <row r="1433" ht="15.75" customHeight="1"/>
    <row r="1434" ht="15.75" customHeight="1"/>
    <row r="1435" ht="15.75" customHeight="1"/>
    <row r="1436" ht="15.75" customHeight="1"/>
    <row r="1437" ht="15.75" customHeight="1"/>
    <row r="1438" ht="15.75" customHeight="1"/>
    <row r="1439" ht="15.75" customHeight="1"/>
    <row r="1440" ht="15.75" customHeight="1"/>
    <row r="1441" ht="15.75" customHeight="1"/>
    <row r="1442" ht="15.75" customHeight="1"/>
    <row r="1443" ht="15.75" customHeight="1"/>
    <row r="1444" ht="15.75" customHeight="1"/>
    <row r="1445" ht="15.75" customHeight="1"/>
    <row r="1446" ht="15.75" customHeight="1"/>
    <row r="1447" ht="15.75" customHeight="1"/>
    <row r="1448" ht="15.75" customHeight="1"/>
    <row r="1449" ht="15.75" customHeight="1"/>
    <row r="1450" ht="15.75" customHeight="1"/>
    <row r="1451" ht="15.75" customHeight="1"/>
    <row r="1452" ht="15.75" customHeight="1"/>
    <row r="1453" ht="15.75" customHeight="1"/>
    <row r="1454" ht="15.75" customHeight="1"/>
    <row r="1455" ht="15.75" customHeight="1"/>
    <row r="1456" ht="15.75" customHeight="1"/>
    <row r="1457" ht="15.75" customHeight="1"/>
    <row r="1458" ht="15.75" customHeight="1"/>
    <row r="1459" ht="15.75" customHeight="1"/>
    <row r="1460" ht="15.75" customHeight="1"/>
    <row r="1461" ht="15.75" customHeight="1"/>
    <row r="1462" ht="15.75" customHeight="1"/>
    <row r="1463" ht="15.75" customHeight="1"/>
    <row r="1464" ht="15.75" customHeight="1"/>
    <row r="1465" ht="15.75" customHeight="1"/>
    <row r="1466" ht="15.75" customHeight="1"/>
    <row r="1467" ht="15.75" customHeight="1"/>
    <row r="1468" ht="15.75" customHeight="1"/>
    <row r="1469" ht="15.75" customHeight="1"/>
    <row r="1470" ht="15.75" customHeight="1"/>
    <row r="1471" ht="15.75" customHeight="1"/>
    <row r="1472" ht="15.75" customHeight="1"/>
    <row r="1473" ht="15.75" customHeight="1"/>
    <row r="1474" ht="15.75" customHeight="1"/>
    <row r="1475" ht="15.75" customHeight="1"/>
    <row r="1476" ht="15.75" customHeight="1"/>
    <row r="1477" ht="15.75" customHeight="1"/>
    <row r="1478" ht="15.75" customHeight="1"/>
    <row r="1479" ht="15.75" customHeight="1"/>
    <row r="1480" ht="15.75" customHeight="1"/>
    <row r="1481" ht="15.75" customHeight="1"/>
    <row r="1482" ht="15.75" customHeight="1"/>
    <row r="1483" ht="15.75" customHeight="1"/>
    <row r="1484" ht="15.75" customHeight="1"/>
    <row r="1485" ht="15.75" customHeight="1"/>
    <row r="1486" ht="15.75" customHeight="1"/>
    <row r="1487" ht="15.75" customHeight="1"/>
    <row r="1488" ht="15.75" customHeight="1"/>
    <row r="1489" ht="15.75" customHeight="1"/>
    <row r="1490" ht="15.75" customHeight="1"/>
    <row r="1491" ht="15.75" customHeight="1"/>
    <row r="1492" ht="15.75" customHeight="1"/>
    <row r="1493" ht="15.75" customHeight="1"/>
    <row r="1494" ht="15.75" customHeight="1"/>
    <row r="1495" ht="15.75" customHeight="1"/>
    <row r="1496" ht="15.75" customHeight="1"/>
    <row r="1497" ht="15.75" customHeight="1"/>
    <row r="1498" ht="15.75" customHeight="1"/>
    <row r="1499" ht="15.75" customHeight="1"/>
    <row r="1500" ht="15.75" customHeight="1"/>
    <row r="1501" ht="15.75" customHeight="1"/>
    <row r="1502" ht="15.75" customHeight="1"/>
    <row r="1503" ht="15.75" customHeight="1"/>
    <row r="1504" ht="15.75" customHeight="1"/>
    <row r="1505" ht="15.75" customHeight="1"/>
    <row r="1506" ht="15.75" customHeight="1"/>
    <row r="1507" ht="15.75" customHeight="1"/>
    <row r="1508" ht="15.75" customHeight="1"/>
    <row r="1509" ht="15.75" customHeight="1"/>
    <row r="1510" ht="15.75" customHeight="1"/>
    <row r="1511" ht="15.75" customHeight="1"/>
    <row r="1512" ht="15.75" customHeight="1"/>
    <row r="1513" ht="15.75" customHeight="1"/>
    <row r="1514" ht="15.75" customHeight="1"/>
    <row r="1515" ht="15.75" customHeight="1"/>
    <row r="1516" ht="15.75" customHeight="1"/>
    <row r="1517" ht="15.75" customHeight="1"/>
    <row r="1518" ht="15.75" customHeight="1"/>
    <row r="1519" ht="15.75" customHeight="1"/>
    <row r="1520" ht="15.75" customHeight="1"/>
    <row r="1521" ht="15.75" customHeight="1"/>
    <row r="1522" ht="15.75" customHeight="1"/>
    <row r="1523" ht="15.75" customHeight="1"/>
    <row r="1524" ht="15.75" customHeight="1"/>
    <row r="1525" ht="15.75" customHeight="1"/>
    <row r="1526" ht="15.75" customHeight="1"/>
    <row r="1527" ht="15.75" customHeight="1"/>
    <row r="1528" ht="15.75" customHeight="1"/>
    <row r="1529" ht="15.75" customHeight="1"/>
    <row r="1530" ht="15.75" customHeight="1"/>
    <row r="1531" ht="15.75" customHeight="1"/>
    <row r="1532" ht="15.75" customHeight="1"/>
    <row r="1533" ht="15.75" customHeight="1"/>
    <row r="1534" ht="15.75" customHeight="1"/>
    <row r="1535" ht="15.75" customHeight="1"/>
    <row r="1536" ht="15.75" customHeight="1"/>
    <row r="1537" ht="15.75" customHeight="1"/>
    <row r="1538" ht="15.75" customHeight="1"/>
    <row r="1539" ht="15.75" customHeight="1"/>
    <row r="1540" ht="15.75" customHeight="1"/>
    <row r="1541" ht="15.75" customHeight="1"/>
    <row r="1542" ht="15.75" customHeight="1"/>
    <row r="1543" ht="15.75" customHeight="1"/>
    <row r="1544" ht="15.75" customHeight="1"/>
    <row r="1545" ht="15.75" customHeight="1"/>
    <row r="1546" ht="15.75" customHeight="1"/>
    <row r="1547" ht="15.75" customHeight="1"/>
    <row r="1548" ht="15.75" customHeight="1"/>
    <row r="1549" ht="15.75" customHeight="1"/>
    <row r="1550" ht="15.75" customHeight="1"/>
    <row r="1551" ht="15.75" customHeight="1"/>
    <row r="1552" ht="15.75" customHeight="1"/>
    <row r="1553" ht="15.75" customHeight="1"/>
    <row r="1554" ht="15.75" customHeight="1"/>
    <row r="1555" ht="15.75" customHeight="1"/>
    <row r="1556" ht="15.75" customHeight="1"/>
    <row r="1557" ht="15.75" customHeight="1"/>
    <row r="1558" ht="15.75" customHeight="1"/>
    <row r="1559" ht="15.75" customHeight="1"/>
    <row r="1560" ht="15.75" customHeight="1"/>
    <row r="1561" ht="15.75" customHeight="1"/>
    <row r="1562" ht="15.75" customHeight="1"/>
    <row r="1563" ht="15.75" customHeight="1"/>
    <row r="1564" ht="15.75" customHeight="1"/>
    <row r="1565" ht="15.75" customHeight="1"/>
    <row r="1566" ht="15.75" customHeight="1"/>
    <row r="1567" ht="15.75" customHeight="1"/>
    <row r="1568" ht="15.75" customHeight="1"/>
    <row r="1569" ht="15.75" customHeight="1"/>
    <row r="1570" ht="15.75" customHeight="1"/>
    <row r="1571" ht="15.75" customHeight="1"/>
    <row r="1572" ht="15.75" customHeight="1"/>
    <row r="1573" ht="15.75" customHeight="1"/>
    <row r="1574" ht="15.75" customHeight="1"/>
    <row r="1575" ht="15.75" customHeight="1"/>
    <row r="1576" ht="15.75" customHeight="1"/>
    <row r="1577" ht="15.75" customHeight="1"/>
    <row r="1578" ht="15.75" customHeight="1"/>
    <row r="1579" ht="15.75" customHeight="1"/>
    <row r="1580" ht="15.75" customHeight="1"/>
    <row r="1581" ht="15.75" customHeight="1"/>
    <row r="1582" ht="15.75" customHeight="1"/>
    <row r="1583" ht="15.75" customHeight="1"/>
    <row r="1584" ht="15.75" customHeight="1"/>
    <row r="1585" ht="15.75" customHeight="1"/>
    <row r="1586" ht="15.75" customHeight="1"/>
    <row r="1587" ht="15.75" customHeight="1"/>
    <row r="1588" ht="15.75" customHeight="1"/>
    <row r="1589" ht="15.75" customHeight="1"/>
    <row r="1590" ht="15.75" customHeight="1"/>
    <row r="1591" ht="15.75" customHeight="1"/>
    <row r="1592" ht="15.75" customHeight="1"/>
    <row r="1593" ht="15.75" customHeight="1"/>
    <row r="1594" ht="15.75" customHeight="1"/>
    <row r="1595" ht="15.75" customHeight="1"/>
    <row r="1596" ht="15.75" customHeight="1"/>
    <row r="1597" ht="15.75" customHeight="1"/>
    <row r="1598" ht="15.75" customHeight="1"/>
    <row r="1599" ht="15.75" customHeight="1"/>
    <row r="1600" ht="15.75" customHeight="1"/>
    <row r="1601" ht="15.75" customHeight="1"/>
    <row r="1602" ht="15.75" customHeight="1"/>
    <row r="1603" ht="15.75" customHeight="1"/>
    <row r="1604" ht="15.75" customHeight="1"/>
    <row r="1605" ht="15.75" customHeight="1"/>
    <row r="1606" ht="15.75" customHeight="1"/>
    <row r="1607" ht="15.75" customHeight="1"/>
    <row r="1608" ht="15.75" customHeight="1"/>
    <row r="1609" ht="15.75" customHeight="1"/>
    <row r="1610" ht="15.75" customHeight="1"/>
    <row r="1611" ht="15.75" customHeight="1"/>
    <row r="1612" ht="15.75" customHeight="1"/>
    <row r="1613" ht="15.75" customHeight="1"/>
    <row r="1614" ht="15.75" customHeight="1"/>
    <row r="1615" ht="15.75" customHeight="1"/>
    <row r="1616" ht="15.75" customHeight="1"/>
    <row r="1617" ht="15.75" customHeight="1"/>
    <row r="1618" ht="15.75" customHeight="1"/>
    <row r="1619" ht="15.75" customHeight="1"/>
    <row r="1620" ht="15.75" customHeight="1"/>
    <row r="1621" ht="15.75" customHeight="1"/>
    <row r="1622" ht="15.75" customHeight="1"/>
    <row r="1623" ht="15.75" customHeight="1"/>
    <row r="1624" ht="15.75" customHeight="1"/>
    <row r="1625" ht="15.75" customHeight="1"/>
    <row r="1626" ht="15.75" customHeight="1"/>
    <row r="1627" ht="15.75" customHeight="1"/>
    <row r="1628" ht="15.75" customHeight="1"/>
    <row r="1629" ht="15.75" customHeight="1"/>
    <row r="1630" ht="15.75" customHeight="1"/>
    <row r="1631" ht="15.75" customHeight="1"/>
    <row r="1632" ht="15.75" customHeight="1"/>
    <row r="1633" ht="15.75" customHeight="1"/>
    <row r="1634" ht="15.75" customHeight="1"/>
    <row r="1635" ht="15.75" customHeight="1"/>
    <row r="1636" ht="15.75" customHeight="1"/>
    <row r="1637" ht="15.75" customHeight="1"/>
    <row r="1638" ht="15.75" customHeight="1"/>
    <row r="1639" ht="15.75" customHeight="1"/>
    <row r="1640" ht="15.75" customHeight="1"/>
    <row r="1641" ht="15.75" customHeight="1"/>
    <row r="1642" ht="15.75" customHeight="1"/>
    <row r="1643" ht="15.75" customHeight="1"/>
    <row r="1644" ht="15.75" customHeight="1"/>
    <row r="1645" ht="15.75" customHeight="1"/>
    <row r="1646" ht="15.75" customHeight="1"/>
    <row r="1647" ht="15.75" customHeight="1"/>
    <row r="1648" ht="15.75" customHeight="1"/>
    <row r="1649" ht="15.75" customHeight="1"/>
    <row r="1650" ht="15.75" customHeight="1"/>
    <row r="1651" ht="15.75" customHeight="1"/>
    <row r="1652" ht="15.75" customHeight="1"/>
    <row r="1653" ht="15.75" customHeight="1"/>
    <row r="1654" ht="15.75" customHeight="1"/>
    <row r="1655" ht="15.75" customHeight="1"/>
    <row r="1656" ht="15.75" customHeight="1"/>
    <row r="1657" ht="15.75" customHeight="1"/>
    <row r="1658" ht="15.75" customHeight="1"/>
    <row r="1659" ht="15.75" customHeight="1"/>
    <row r="1660" ht="15.75" customHeight="1"/>
    <row r="1661" ht="15.75" customHeight="1"/>
    <row r="1662" ht="15.75" customHeight="1"/>
    <row r="1663" ht="15.75" customHeight="1"/>
    <row r="1664" ht="15.75" customHeight="1"/>
    <row r="1665" ht="15.75" customHeight="1"/>
    <row r="1666" ht="15.75" customHeight="1"/>
    <row r="1667" ht="15.75" customHeight="1"/>
    <row r="1668" ht="15.75" customHeight="1"/>
    <row r="1669" ht="15.75" customHeight="1"/>
    <row r="1670" ht="15.75" customHeight="1"/>
    <row r="1671" ht="15.75" customHeight="1"/>
    <row r="1672" ht="15.75" customHeight="1"/>
    <row r="1673" ht="15.75" customHeight="1"/>
    <row r="1674" ht="15.75" customHeight="1"/>
    <row r="1675" ht="15.75" customHeight="1"/>
    <row r="1676" ht="15.75" customHeight="1"/>
    <row r="1677" ht="15.75" customHeight="1"/>
    <row r="1678" ht="15.75" customHeight="1"/>
    <row r="1679" ht="15.75" customHeight="1"/>
    <row r="1680" ht="15.75" customHeight="1"/>
    <row r="1681" ht="15.75" customHeight="1"/>
    <row r="1682" ht="15.75" customHeight="1"/>
    <row r="1683" ht="15.75" customHeight="1"/>
    <row r="1684" ht="15.75" customHeight="1"/>
    <row r="1685" ht="15.75" customHeight="1"/>
    <row r="1686" ht="15.75" customHeight="1"/>
    <row r="1687" ht="15.75" customHeight="1"/>
    <row r="1688" ht="15.75" customHeight="1"/>
    <row r="1689" ht="15.75" customHeight="1"/>
    <row r="1690" ht="15.75" customHeight="1"/>
    <row r="1691" ht="15.75" customHeight="1"/>
    <row r="1692" ht="15.75" customHeight="1"/>
    <row r="1693" ht="15.75" customHeight="1"/>
    <row r="1694" ht="15.75" customHeight="1"/>
    <row r="1695" ht="15.75" customHeight="1"/>
    <row r="1696" ht="15.75" customHeight="1"/>
    <row r="1697" ht="15.75" customHeight="1"/>
    <row r="1698" ht="15.75" customHeight="1"/>
    <row r="1699" ht="15.75" customHeight="1"/>
    <row r="1700" ht="15.75" customHeight="1"/>
    <row r="1701" ht="15.75" customHeight="1"/>
    <row r="1702" ht="15.75" customHeight="1"/>
    <row r="1703" ht="15.75" customHeight="1"/>
    <row r="1704" ht="15.75" customHeight="1"/>
    <row r="1705" ht="15.75" customHeight="1"/>
    <row r="1706" ht="15.75" customHeight="1"/>
    <row r="1707" ht="15.75" customHeight="1"/>
    <row r="1708" ht="15.75" customHeight="1"/>
    <row r="1709" ht="15.75" customHeight="1"/>
    <row r="1710" ht="15.75" customHeight="1"/>
    <row r="1711" ht="15.75" customHeight="1"/>
    <row r="1712" ht="15.75" customHeight="1"/>
    <row r="1713" ht="15.75" customHeight="1"/>
    <row r="1714" ht="15.75" customHeight="1"/>
    <row r="1715" ht="15.75" customHeight="1"/>
    <row r="1716" ht="15.75" customHeight="1"/>
    <row r="1717" ht="15.75" customHeight="1"/>
    <row r="1718" ht="15.75" customHeight="1"/>
    <row r="1719" ht="15.75" customHeight="1"/>
    <row r="1720" ht="15.75" customHeight="1"/>
    <row r="1721" ht="15.75" customHeight="1"/>
    <row r="1722" ht="15.75" customHeight="1"/>
    <row r="1723" ht="15.75" customHeight="1"/>
    <row r="1724" ht="15.75" customHeight="1"/>
    <row r="1725" ht="15.75" customHeight="1"/>
    <row r="1726" ht="15.75" customHeight="1"/>
    <row r="1727" ht="15.75" customHeight="1"/>
    <row r="1728" ht="15.75" customHeight="1"/>
    <row r="1729" ht="15.75" customHeight="1"/>
    <row r="1730" ht="15.75" customHeight="1"/>
    <row r="1731" ht="15.75" customHeight="1"/>
    <row r="1732" ht="15.75" customHeight="1"/>
    <row r="1733" ht="15.75" customHeight="1"/>
    <row r="1734" ht="15.75" customHeight="1"/>
    <row r="1735" ht="15.75" customHeight="1"/>
    <row r="1736" ht="15.75" customHeight="1"/>
    <row r="1737" ht="15.75" customHeight="1"/>
    <row r="1738" ht="15.75" customHeight="1"/>
    <row r="1739" ht="15.75" customHeight="1"/>
    <row r="1740" ht="15.75" customHeight="1"/>
    <row r="1741" ht="15.75" customHeight="1"/>
    <row r="1742" ht="15.75" customHeight="1"/>
    <row r="1743" ht="15.75" customHeight="1"/>
    <row r="1744" ht="15.75" customHeight="1"/>
    <row r="1745" ht="15.75" customHeight="1"/>
    <row r="1746" ht="15.75" customHeight="1"/>
    <row r="1747" ht="15.75" customHeight="1"/>
    <row r="1748" ht="15.75" customHeight="1"/>
    <row r="1749" ht="15.75" customHeight="1"/>
    <row r="1750" ht="15.75" customHeight="1"/>
    <row r="1751" ht="15.75" customHeight="1"/>
    <row r="1752" ht="15.75" customHeight="1"/>
    <row r="1753" ht="15.75" customHeight="1"/>
    <row r="1754" ht="15.75" customHeight="1"/>
    <row r="1755" ht="15.75" customHeight="1"/>
    <row r="1756" ht="15.75" customHeight="1"/>
    <row r="1757" ht="15.75" customHeight="1"/>
    <row r="1758" ht="15.75" customHeight="1"/>
    <row r="1759" ht="15.75" customHeight="1"/>
    <row r="1760" ht="15.75" customHeight="1"/>
    <row r="1761" ht="15.75" customHeight="1"/>
    <row r="1762" ht="15.75" customHeight="1"/>
    <row r="1763" ht="15.75" customHeight="1"/>
    <row r="1764" ht="15.75" customHeight="1"/>
    <row r="1765" ht="15.75" customHeight="1"/>
    <row r="1766" ht="15.75" customHeight="1"/>
    <row r="1767" ht="15.75" customHeight="1"/>
    <row r="1768" ht="15.75" customHeight="1"/>
    <row r="1769" ht="15.75" customHeight="1"/>
    <row r="1770" ht="15.75" customHeight="1"/>
    <row r="1771" ht="15.75" customHeight="1"/>
    <row r="1772" ht="15.75" customHeight="1"/>
    <row r="1773" ht="15.75" customHeight="1"/>
    <row r="1774" ht="15.75" customHeight="1"/>
    <row r="1775" ht="15.75" customHeight="1"/>
    <row r="1776" ht="15.75" customHeight="1"/>
    <row r="1777" ht="15.75" customHeight="1"/>
    <row r="1778" ht="15.75" customHeight="1"/>
    <row r="1779" ht="15.75" customHeight="1"/>
    <row r="1780" ht="15.75" customHeight="1"/>
    <row r="1781" ht="15.75" customHeight="1"/>
    <row r="1782" ht="15.75" customHeight="1"/>
    <row r="1783" ht="15.75" customHeight="1"/>
    <row r="1784" ht="15.75" customHeight="1"/>
    <row r="1785" ht="15.75" customHeight="1"/>
    <row r="1786" ht="15.75" customHeight="1"/>
    <row r="1787" ht="15.75" customHeight="1"/>
    <row r="1788" ht="15.75" customHeight="1"/>
    <row r="1789" ht="15.75" customHeight="1"/>
    <row r="1790" ht="15.75" customHeight="1"/>
    <row r="1791" ht="15.75" customHeight="1"/>
    <row r="1792" ht="15.75" customHeight="1"/>
    <row r="1793" ht="15.75" customHeight="1"/>
    <row r="1794" ht="15.75" customHeight="1"/>
    <row r="1795" ht="15.75" customHeight="1"/>
    <row r="1796" ht="15.75" customHeight="1"/>
    <row r="1797" ht="15.75" customHeight="1"/>
    <row r="1798" ht="15.75" customHeight="1"/>
    <row r="1799" ht="15.75" customHeight="1"/>
    <row r="1800" ht="15.75" customHeight="1"/>
    <row r="1801" ht="15.75" customHeight="1"/>
    <row r="1802" ht="15.75" customHeight="1"/>
    <row r="1803" ht="15.75" customHeight="1"/>
    <row r="1804" ht="15.75" customHeight="1"/>
    <row r="1805" ht="15.75" customHeight="1"/>
    <row r="1806" ht="15.75" customHeight="1"/>
    <row r="1807" ht="15.75" customHeight="1"/>
    <row r="1808" ht="15.75" customHeight="1"/>
    <row r="1809" ht="15.75" customHeight="1"/>
    <row r="1810" ht="15.75" customHeight="1"/>
    <row r="1811" ht="15.75" customHeight="1"/>
    <row r="1812" ht="15.75" customHeight="1"/>
    <row r="1813" ht="15.75" customHeight="1"/>
    <row r="1814" ht="15.75" customHeight="1"/>
    <row r="1815" ht="15.75" customHeight="1"/>
    <row r="1816" ht="15.75" customHeight="1"/>
    <row r="1817" ht="15.75" customHeight="1"/>
    <row r="1818" ht="15.75" customHeight="1"/>
    <row r="1819" ht="15.75" customHeight="1"/>
    <row r="1820" ht="15.75" customHeight="1"/>
    <row r="1821" ht="15.75" customHeight="1"/>
    <row r="1822" ht="15.75" customHeight="1"/>
    <row r="1823" ht="15.75" customHeight="1"/>
    <row r="1824" ht="15.75" customHeight="1"/>
    <row r="1825" ht="15.75" customHeight="1"/>
    <row r="1826" ht="15.75" customHeight="1"/>
    <row r="1827" ht="15.75" customHeight="1"/>
    <row r="1828" ht="15.75" customHeight="1"/>
    <row r="1829" ht="15.75" customHeight="1"/>
    <row r="1830" ht="15.75" customHeight="1"/>
    <row r="1831" ht="15.75" customHeight="1"/>
    <row r="1832" ht="15.75" customHeight="1"/>
    <row r="1833" ht="15.75" customHeight="1"/>
    <row r="1834" ht="15.75" customHeight="1"/>
    <row r="1835" ht="15.75" customHeight="1"/>
    <row r="1836" ht="15.75" customHeight="1"/>
    <row r="1837" ht="15.75" customHeight="1"/>
    <row r="1838" ht="15.75" customHeight="1"/>
    <row r="1839" ht="15.75" customHeight="1"/>
    <row r="1840" ht="15.75" customHeight="1"/>
    <row r="1841" ht="15.75" customHeight="1"/>
    <row r="1842" ht="15.75" customHeight="1"/>
    <row r="1843" ht="15.75" customHeight="1"/>
    <row r="1844" ht="15.75" customHeight="1"/>
    <row r="1845" ht="15.75" customHeight="1"/>
    <row r="1846" ht="15.75" customHeight="1"/>
    <row r="1847" ht="15.75" customHeight="1"/>
    <row r="1848" ht="15.75" customHeight="1"/>
    <row r="1849" ht="15.75" customHeight="1"/>
    <row r="1850" ht="15.75" customHeight="1"/>
    <row r="1851" ht="15.75" customHeight="1"/>
    <row r="1852" ht="15.75" customHeight="1"/>
    <row r="1853" ht="15.75" customHeight="1"/>
    <row r="1854" ht="15.75" customHeight="1"/>
    <row r="1855" ht="15.75" customHeight="1"/>
    <row r="1856" ht="15.75" customHeight="1"/>
    <row r="1857" ht="15.75" customHeight="1"/>
    <row r="1858" ht="15.75" customHeight="1"/>
    <row r="1859" ht="15.75" customHeight="1"/>
    <row r="1860" ht="15.75" customHeight="1"/>
    <row r="1861" ht="15.75" customHeight="1"/>
    <row r="1862" ht="15.75" customHeight="1"/>
    <row r="1863" ht="15.75" customHeight="1"/>
    <row r="1864" ht="15.75" customHeight="1"/>
    <row r="1865" ht="15.75" customHeight="1"/>
    <row r="1866" ht="15.75" customHeight="1"/>
    <row r="1867" ht="15.75" customHeight="1"/>
    <row r="1868" ht="15.75" customHeight="1"/>
    <row r="1869" ht="15.75" customHeight="1"/>
    <row r="1870" ht="15.75" customHeight="1"/>
    <row r="1871" ht="15.75" customHeight="1"/>
    <row r="1872" ht="15.75" customHeight="1"/>
    <row r="1873" ht="15.75" customHeight="1"/>
    <row r="1874" ht="15.75" customHeight="1"/>
    <row r="1875" ht="15.75" customHeight="1"/>
    <row r="1876" ht="15.75" customHeight="1"/>
    <row r="1877" ht="15.75" customHeight="1"/>
    <row r="1878" ht="15.75" customHeight="1"/>
    <row r="1879" ht="15.75" customHeight="1"/>
    <row r="1880" ht="15.75" customHeight="1"/>
    <row r="1881" ht="15.75" customHeight="1"/>
    <row r="1882" ht="15.75" customHeight="1"/>
    <row r="1883" ht="15.75" customHeight="1"/>
    <row r="1884" ht="15.75" customHeight="1"/>
    <row r="1885" ht="15.75" customHeight="1"/>
    <row r="1886" ht="15.75" customHeight="1"/>
    <row r="1887" ht="15.75" customHeight="1"/>
    <row r="1888" ht="15.75" customHeight="1"/>
    <row r="1889" ht="15.75" customHeight="1"/>
    <row r="1890" ht="15.75" customHeight="1"/>
    <row r="1891" ht="15.75" customHeight="1"/>
    <row r="1892" ht="15.75" customHeight="1"/>
    <row r="1893" ht="15.75" customHeight="1"/>
    <row r="1894" ht="15.75" customHeight="1"/>
    <row r="1895" ht="15.75" customHeight="1"/>
    <row r="1896" ht="15.75" customHeight="1"/>
    <row r="1897" ht="15.75" customHeight="1"/>
    <row r="1898" ht="15.75" customHeight="1"/>
    <row r="1899" ht="15.75" customHeight="1"/>
    <row r="1900" ht="15.75" customHeight="1"/>
    <row r="1901" ht="15.75" customHeight="1"/>
    <row r="1902" ht="15.75" customHeight="1"/>
    <row r="1903" ht="15.75" customHeight="1"/>
    <row r="1904" ht="15.75" customHeight="1"/>
    <row r="1905" ht="15.75" customHeight="1"/>
    <row r="1906" ht="15.75" customHeight="1"/>
    <row r="1907" ht="15.75" customHeight="1"/>
    <row r="1908" ht="15.75" customHeight="1"/>
    <row r="1909" ht="15.75" customHeight="1"/>
    <row r="1910" ht="15.75" customHeight="1"/>
    <row r="1911" ht="15.75" customHeight="1"/>
    <row r="1912" ht="15.75" customHeight="1"/>
    <row r="1913" ht="15.75" customHeight="1"/>
    <row r="1914" ht="15.75" customHeight="1"/>
    <row r="1915" ht="15.75" customHeight="1"/>
    <row r="1916" ht="15.75" customHeight="1"/>
    <row r="1917" ht="15.75" customHeight="1"/>
    <row r="1918" ht="15.75" customHeight="1"/>
    <row r="1919" ht="15.75" customHeight="1"/>
    <row r="1920" ht="15.75" customHeight="1"/>
    <row r="1921" ht="15.75" customHeight="1"/>
    <row r="1922" ht="15.75" customHeight="1"/>
    <row r="1923" ht="15.75" customHeight="1"/>
    <row r="1924" ht="15.75" customHeight="1"/>
    <row r="1925" ht="15.75" customHeight="1"/>
    <row r="1926" ht="15.75" customHeight="1"/>
    <row r="1927" ht="15.75" customHeight="1"/>
    <row r="1928" ht="15.75" customHeight="1"/>
    <row r="1929" ht="15.75" customHeight="1"/>
    <row r="1930" ht="15.75" customHeight="1"/>
    <row r="1931" ht="15.75" customHeight="1"/>
    <row r="1932" ht="15.75" customHeight="1"/>
    <row r="1933" ht="15.75" customHeight="1"/>
    <row r="1934" ht="15.75" customHeight="1"/>
    <row r="1935" ht="15.75" customHeight="1"/>
    <row r="1936" ht="15.75" customHeight="1"/>
    <row r="1937" ht="15.75" customHeight="1"/>
    <row r="1938" ht="15.75" customHeight="1"/>
    <row r="1939" ht="15.75" customHeight="1"/>
    <row r="1940" ht="15.75" customHeight="1"/>
    <row r="1941" ht="15.75" customHeight="1"/>
    <row r="1942" ht="15.75" customHeight="1"/>
    <row r="1943" ht="15.75" customHeight="1"/>
    <row r="1944" ht="15.75" customHeight="1"/>
    <row r="1945" ht="15.75" customHeight="1"/>
    <row r="1946" ht="15.75" customHeight="1"/>
    <row r="1947" ht="15.75" customHeight="1"/>
    <row r="1948" ht="15.75" customHeight="1"/>
    <row r="1949" ht="15.75" customHeight="1"/>
    <row r="1950" ht="15.75" customHeight="1"/>
    <row r="1951" ht="15.75" customHeight="1"/>
    <row r="1952" ht="15.75" customHeight="1"/>
    <row r="1953" ht="15.75" customHeight="1"/>
    <row r="1954" ht="15.75" customHeight="1"/>
    <row r="1955" ht="15.75" customHeight="1"/>
    <row r="1956" ht="15.75" customHeight="1"/>
    <row r="1957" ht="15.75" customHeight="1"/>
    <row r="1958" ht="15.75" customHeight="1"/>
    <row r="1959" ht="15.75" customHeight="1"/>
    <row r="1960" ht="15.75" customHeight="1"/>
    <row r="1961" ht="15.75" customHeight="1"/>
    <row r="1962" ht="15.75" customHeight="1"/>
    <row r="1963" ht="15.75" customHeight="1"/>
    <row r="1964" ht="15.75" customHeight="1"/>
    <row r="1965" ht="15.75" customHeight="1"/>
    <row r="1966" ht="15.75" customHeight="1"/>
    <row r="1967" ht="15.75" customHeight="1"/>
    <row r="1968" ht="15.75" customHeight="1"/>
    <row r="1969" ht="15.75" customHeight="1"/>
    <row r="1970" ht="15.75" customHeight="1"/>
    <row r="1971" ht="15.75" customHeight="1"/>
    <row r="1972" ht="15.75" customHeight="1"/>
    <row r="1973" ht="15.75" customHeight="1"/>
    <row r="1974" ht="15.75" customHeight="1"/>
    <row r="1975" ht="15.75" customHeight="1"/>
    <row r="1976" ht="15.75" customHeight="1"/>
    <row r="1977" ht="15.75" customHeight="1"/>
    <row r="1978" ht="15.75" customHeight="1"/>
    <row r="1979" ht="15.75" customHeight="1"/>
    <row r="1980" ht="15.75" customHeight="1"/>
    <row r="1981" ht="15.75" customHeight="1"/>
    <row r="1982" ht="15.75" customHeight="1"/>
    <row r="1983" ht="15.75" customHeight="1"/>
    <row r="1984" ht="15.75" customHeight="1"/>
    <row r="1985" ht="15.75" customHeight="1"/>
    <row r="1986" ht="15.75" customHeight="1"/>
    <row r="1987" ht="15.75" customHeight="1"/>
    <row r="1988" ht="15.75" customHeight="1"/>
    <row r="1989" ht="15.75" customHeight="1"/>
    <row r="1990" ht="15.75" customHeight="1"/>
    <row r="1991" ht="15.75" customHeight="1"/>
    <row r="1992" ht="15.75" customHeight="1"/>
    <row r="1993" ht="15.75" customHeight="1"/>
    <row r="1994" ht="15.75" customHeight="1"/>
    <row r="1995" ht="15.75" customHeight="1"/>
    <row r="1996" ht="15.75" customHeight="1"/>
    <row r="1997" ht="15.75" customHeight="1"/>
    <row r="1998" ht="15.75" customHeight="1"/>
    <row r="1999" ht="15.75" customHeight="1"/>
    <row r="2000" ht="15.75" customHeight="1"/>
    <row r="2001" ht="15.75" customHeight="1"/>
    <row r="2002" ht="15.75" customHeight="1"/>
    <row r="2003" ht="15.75" customHeight="1"/>
    <row r="2004" ht="15.75" customHeight="1"/>
    <row r="2005" ht="15.75" customHeight="1"/>
    <row r="2006" ht="15.75" customHeight="1"/>
    <row r="2007" ht="15.75" customHeight="1"/>
    <row r="2008" ht="15.75" customHeight="1"/>
    <row r="2009" ht="15.75" customHeight="1"/>
    <row r="2010" ht="15.75" customHeight="1"/>
    <row r="2011" ht="15.75" customHeight="1"/>
    <row r="2012" ht="15.75" customHeight="1"/>
    <row r="2013" ht="15.75" customHeight="1"/>
    <row r="2014" ht="15.75" customHeight="1"/>
    <row r="2015" ht="15.75" customHeight="1"/>
    <row r="2016" ht="15.75" customHeight="1"/>
    <row r="2017" ht="15.75" customHeight="1"/>
    <row r="2018" ht="15.75" customHeight="1"/>
    <row r="2019" ht="15.75" customHeight="1"/>
    <row r="2020" ht="15.75" customHeight="1"/>
    <row r="2021" ht="15.75" customHeight="1"/>
    <row r="2022" ht="15.75" customHeight="1"/>
    <row r="2023" ht="15.75" customHeight="1"/>
    <row r="2024" ht="15.75" customHeight="1"/>
    <row r="2025" ht="15.75" customHeight="1"/>
    <row r="2026" ht="15.75" customHeight="1"/>
    <row r="2027" ht="15.75" customHeight="1"/>
    <row r="2028" ht="15.75" customHeight="1"/>
    <row r="2029" ht="15.75" customHeight="1"/>
    <row r="2030" ht="15.75" customHeight="1"/>
    <row r="2031" ht="15.75" customHeight="1"/>
    <row r="2032" ht="15.75" customHeight="1"/>
    <row r="2033" ht="15.75" customHeight="1"/>
    <row r="2034" ht="15.75" customHeight="1"/>
    <row r="2035" ht="15.75" customHeight="1"/>
    <row r="2036" ht="15.75" customHeight="1"/>
    <row r="2037" ht="15.75" customHeight="1"/>
    <row r="2038" ht="15.75" customHeight="1"/>
    <row r="2039" ht="15.75" customHeight="1"/>
    <row r="2040" ht="15.75" customHeight="1"/>
    <row r="2041" ht="15.75" customHeight="1"/>
    <row r="2042" ht="15.75" customHeight="1"/>
    <row r="2043" ht="15.75" customHeight="1"/>
    <row r="2044" ht="15.75" customHeight="1"/>
    <row r="2045" ht="15.75" customHeight="1"/>
    <row r="2046" ht="15.75" customHeight="1"/>
    <row r="2047" ht="15.75" customHeight="1"/>
    <row r="2048" ht="15.75" customHeight="1"/>
    <row r="2049" ht="15.75" customHeight="1"/>
    <row r="2050" ht="15.75" customHeight="1"/>
    <row r="2051" ht="15.75" customHeight="1"/>
    <row r="2052" ht="15.75" customHeight="1"/>
    <row r="2053" ht="15.75" customHeight="1"/>
    <row r="2054" ht="15.75" customHeight="1"/>
    <row r="2055" ht="15.75" customHeight="1"/>
    <row r="2056" ht="15.75" customHeight="1"/>
    <row r="2057" ht="15.75" customHeight="1"/>
    <row r="2058" ht="15.75" customHeight="1"/>
    <row r="2059" ht="15.75" customHeight="1"/>
    <row r="2060" ht="15.75" customHeight="1"/>
    <row r="2061" ht="15.75" customHeight="1"/>
    <row r="2062" ht="15.75" customHeight="1"/>
    <row r="2063" ht="15.75" customHeight="1"/>
    <row r="2064" ht="15.75" customHeight="1"/>
    <row r="2065" ht="15.75" customHeight="1"/>
    <row r="2066" ht="15.75" customHeight="1"/>
    <row r="2067" ht="15.75" customHeight="1"/>
    <row r="2068" ht="15.75" customHeight="1"/>
    <row r="2069" ht="15.75" customHeight="1"/>
    <row r="2070" ht="15.75" customHeight="1"/>
    <row r="2071" ht="15.75" customHeight="1"/>
    <row r="2072" ht="15.75" customHeight="1"/>
    <row r="2073" ht="15.75" customHeight="1"/>
    <row r="2074" ht="15.75" customHeight="1"/>
    <row r="2075" ht="15.75" customHeight="1"/>
    <row r="2076" ht="15.75" customHeight="1"/>
    <row r="2077" ht="15.75" customHeight="1"/>
    <row r="2078" ht="15.75" customHeight="1"/>
    <row r="2079" ht="15.75" customHeight="1"/>
    <row r="2080" ht="15.75" customHeight="1"/>
    <row r="2081" ht="15.75" customHeight="1"/>
    <row r="2082" ht="15.75" customHeight="1"/>
    <row r="2083" ht="15.75" customHeight="1"/>
    <row r="2084" ht="15.75" customHeight="1"/>
    <row r="2085" ht="15.75" customHeight="1"/>
    <row r="2086" ht="15.75" customHeight="1"/>
    <row r="2087" ht="15.75" customHeight="1"/>
    <row r="2088" ht="15.75" customHeight="1"/>
    <row r="2089" ht="15.75" customHeight="1"/>
    <row r="2090" ht="15.75" customHeight="1"/>
    <row r="2091" ht="15.75" customHeight="1"/>
    <row r="2092" ht="15.75" customHeight="1"/>
    <row r="2093" ht="15.75" customHeight="1"/>
    <row r="2094" ht="15.75" customHeight="1"/>
    <row r="2095" ht="15.75" customHeight="1"/>
    <row r="2096" ht="15.75" customHeight="1"/>
    <row r="2097" ht="15.75" customHeight="1"/>
    <row r="2098" ht="15.75" customHeight="1"/>
    <row r="2099" ht="15.75" customHeight="1"/>
    <row r="2100" ht="15.75" customHeight="1"/>
    <row r="2101" ht="15.75" customHeight="1"/>
    <row r="2102" ht="15.75" customHeight="1"/>
    <row r="2103" ht="15.75" customHeight="1"/>
    <row r="2104" ht="15.75" customHeight="1"/>
    <row r="2105" ht="15.75" customHeight="1"/>
    <row r="2106" ht="15.75" customHeight="1"/>
    <row r="2107" ht="15.75" customHeight="1"/>
    <row r="2108" ht="15.75" customHeight="1"/>
    <row r="2109" ht="15.75" customHeight="1"/>
    <row r="2110" ht="15.75" customHeight="1"/>
    <row r="2111" ht="15.75" customHeight="1"/>
    <row r="2112" ht="15.75" customHeight="1"/>
    <row r="2113" ht="15.75" customHeight="1"/>
    <row r="2114" ht="15.75" customHeight="1"/>
    <row r="2115" ht="15.75" customHeight="1"/>
    <row r="2116" ht="15.75" customHeight="1"/>
    <row r="2117" ht="15.75" customHeight="1"/>
    <row r="2118" ht="15.75" customHeight="1"/>
    <row r="2119" ht="15.75" customHeight="1"/>
    <row r="2120" ht="15.75" customHeight="1"/>
    <row r="2121" ht="15.75" customHeight="1"/>
    <row r="2122" ht="15.75" customHeight="1"/>
    <row r="2123" ht="15.75" customHeight="1"/>
    <row r="2124" ht="15.75" customHeight="1"/>
    <row r="2125" ht="15.75" customHeight="1"/>
    <row r="2126" ht="15.75" customHeight="1"/>
    <row r="2127" ht="15.75" customHeight="1"/>
    <row r="2128" ht="15.75" customHeight="1"/>
    <row r="2129" ht="15.75" customHeight="1"/>
    <row r="2130" ht="15.75" customHeight="1"/>
    <row r="2131" ht="15.75" customHeight="1"/>
    <row r="2132" ht="15.75" customHeight="1"/>
    <row r="2133" ht="15.75" customHeight="1"/>
    <row r="2134" ht="15.75" customHeight="1"/>
    <row r="2135" ht="15.75" customHeight="1"/>
    <row r="2136" ht="15.75" customHeight="1"/>
    <row r="2137" ht="15.75" customHeight="1"/>
    <row r="2138" ht="15.75" customHeight="1"/>
    <row r="2139" ht="15.75" customHeight="1"/>
    <row r="2140" ht="15.75" customHeight="1"/>
    <row r="2141" ht="15.75" customHeight="1"/>
    <row r="2142" ht="15.75" customHeight="1"/>
    <row r="2143" ht="15.75" customHeight="1"/>
    <row r="2144" ht="15.75" customHeight="1"/>
    <row r="2145" ht="15.75" customHeight="1"/>
    <row r="2146" ht="15.75" customHeight="1"/>
    <row r="2147" ht="15.75" customHeight="1"/>
    <row r="2148" ht="15.75" customHeight="1"/>
    <row r="2149" ht="15.75" customHeight="1"/>
    <row r="2150" ht="15.75" customHeight="1"/>
    <row r="2151" ht="15.75" customHeight="1"/>
    <row r="2152" ht="15.75" customHeight="1"/>
    <row r="2153" ht="15.75" customHeight="1"/>
    <row r="2154" ht="15.75" customHeight="1"/>
    <row r="2155" ht="15.75" customHeight="1"/>
    <row r="2156" ht="15.75" customHeight="1"/>
    <row r="2157" ht="15.75" customHeight="1"/>
    <row r="2158" ht="15.75" customHeight="1"/>
    <row r="2159" ht="15.75" customHeight="1"/>
    <row r="2160" ht="15.75" customHeight="1"/>
    <row r="2161" ht="15.75" customHeight="1"/>
    <row r="2162" ht="15.75" customHeight="1"/>
    <row r="2163" ht="15.75" customHeight="1"/>
    <row r="2164" ht="15.75" customHeight="1"/>
    <row r="2165" ht="15.75" customHeight="1"/>
    <row r="2166" ht="15.75" customHeight="1"/>
    <row r="2167" ht="15.75" customHeight="1"/>
    <row r="2168" ht="15.75" customHeight="1"/>
    <row r="2169" ht="15.75" customHeight="1"/>
    <row r="2170" ht="15.75" customHeight="1"/>
    <row r="2171" ht="15.75" customHeight="1"/>
    <row r="2172" ht="15.75" customHeight="1"/>
    <row r="2173" ht="15.75" customHeight="1"/>
    <row r="2174" ht="15.75" customHeight="1"/>
    <row r="2175" ht="15.75" customHeight="1"/>
    <row r="2176" ht="15.75" customHeight="1"/>
    <row r="2177" ht="15.75" customHeight="1"/>
    <row r="2178" ht="15.75" customHeight="1"/>
    <row r="2179" ht="15.75" customHeight="1"/>
    <row r="2180" ht="15.75" customHeight="1"/>
    <row r="2181" ht="15.75" customHeight="1"/>
    <row r="2182" ht="15.75" customHeight="1"/>
    <row r="2183" ht="15.75" customHeight="1"/>
    <row r="2184" ht="15.75" customHeight="1"/>
    <row r="2185" ht="15.75" customHeight="1"/>
    <row r="2186" ht="15.75" customHeight="1"/>
    <row r="2187" ht="15.75" customHeight="1"/>
    <row r="2188" ht="15.75" customHeight="1"/>
    <row r="2189" ht="15.75" customHeight="1"/>
    <row r="2190" ht="15.75" customHeight="1"/>
    <row r="2191" ht="15.75" customHeight="1"/>
    <row r="2192" ht="15.75" customHeight="1"/>
    <row r="2193" ht="15.75" customHeight="1"/>
    <row r="2194" ht="15.75" customHeight="1"/>
    <row r="2195" ht="15.75" customHeight="1"/>
    <row r="2196" ht="15.75" customHeight="1"/>
    <row r="2197" ht="15.75" customHeight="1"/>
    <row r="2198" ht="15.75" customHeight="1"/>
    <row r="2199" ht="15.75" customHeight="1"/>
    <row r="2200" ht="15.75" customHeight="1"/>
    <row r="2201" ht="15.75" customHeight="1"/>
    <row r="2202" ht="15.75" customHeight="1"/>
    <row r="2203" ht="15.75" customHeight="1"/>
    <row r="2204" ht="15.75" customHeight="1"/>
    <row r="2205" ht="15.75" customHeight="1"/>
    <row r="2206" ht="15.75" customHeight="1"/>
    <row r="2207" ht="15.75" customHeight="1"/>
    <row r="2208" ht="15.75" customHeight="1"/>
    <row r="2209" ht="15.75" customHeight="1"/>
    <row r="2210" ht="15.75" customHeight="1"/>
    <row r="2211" ht="15.75" customHeight="1"/>
    <row r="2212" ht="15.75" customHeight="1"/>
    <row r="2213" ht="15.75" customHeight="1"/>
    <row r="2214" ht="15.75" customHeight="1"/>
    <row r="2215" ht="15.75" customHeight="1"/>
    <row r="2216" ht="15.75" customHeight="1"/>
    <row r="2217" ht="15.75" customHeight="1"/>
    <row r="2218" ht="15.75" customHeight="1"/>
    <row r="2219" ht="15.75" customHeight="1"/>
    <row r="2220" ht="15.75" customHeight="1"/>
    <row r="2221" ht="15.75" customHeight="1"/>
    <row r="2222" ht="15.75" customHeight="1"/>
    <row r="2223" ht="15.75" customHeight="1"/>
    <row r="2224" ht="15.75" customHeight="1"/>
    <row r="2225" ht="15.75" customHeight="1"/>
    <row r="2226" ht="15.75" customHeight="1"/>
    <row r="2227" ht="15.75" customHeight="1"/>
    <row r="2228" ht="15.75" customHeight="1"/>
    <row r="2229" ht="15.75" customHeight="1"/>
    <row r="2230" ht="15.75" customHeight="1"/>
    <row r="2231" ht="15.75" customHeight="1"/>
    <row r="2232" ht="15.75" customHeight="1"/>
    <row r="2233" ht="15.75" customHeight="1"/>
    <row r="2234" ht="15.75" customHeight="1"/>
    <row r="2235" ht="15.75" customHeight="1"/>
    <row r="2236" ht="15.75" customHeight="1"/>
    <row r="2237" ht="15.75" customHeight="1"/>
    <row r="2238" ht="15.75" customHeight="1"/>
    <row r="2239" ht="15.75" customHeight="1"/>
    <row r="2240" ht="15.75" customHeight="1"/>
    <row r="2241" ht="15.75" customHeight="1"/>
    <row r="2242" ht="15.75" customHeight="1"/>
    <row r="2243" ht="15.75" customHeight="1"/>
    <row r="2244" ht="15.75" customHeight="1"/>
    <row r="2245" ht="15.75" customHeight="1"/>
    <row r="2246" ht="15.75" customHeight="1"/>
    <row r="2247" ht="15.75" customHeight="1"/>
    <row r="2248" ht="15.75" customHeight="1"/>
    <row r="2249" ht="15.75" customHeight="1"/>
    <row r="2250" ht="15.75" customHeight="1"/>
    <row r="2251" ht="15.75" customHeight="1"/>
    <row r="2252" ht="15.75" customHeight="1"/>
    <row r="2253" ht="15.75" customHeight="1"/>
    <row r="2254" ht="15.75" customHeight="1"/>
    <row r="2255" ht="15.75" customHeight="1"/>
    <row r="2256" ht="15.75" customHeight="1"/>
    <row r="2257" ht="15.75" customHeight="1"/>
    <row r="2258" ht="15.75" customHeight="1"/>
    <row r="2259" ht="15.75" customHeight="1"/>
    <row r="2260" ht="15.75" customHeight="1"/>
    <row r="2261" ht="15.75" customHeight="1"/>
    <row r="2262" ht="15.75" customHeight="1"/>
    <row r="2263" ht="15.75" customHeight="1"/>
    <row r="2264" ht="15.75" customHeight="1"/>
    <row r="2265" ht="15.75" customHeight="1"/>
    <row r="2266" ht="15.75" customHeight="1"/>
    <row r="2267" ht="15.75" customHeight="1"/>
    <row r="2268" ht="15.75" customHeight="1"/>
    <row r="2269" ht="15.75" customHeight="1"/>
    <row r="2270" ht="15.75" customHeight="1"/>
    <row r="2271" ht="15.75" customHeight="1"/>
    <row r="2272" ht="15.75" customHeight="1"/>
    <row r="2273" ht="15.75" customHeight="1"/>
    <row r="2274" ht="15.75" customHeight="1"/>
    <row r="2275" ht="15.75" customHeight="1"/>
    <row r="2276" ht="15.75" customHeight="1"/>
    <row r="2277" ht="15.75" customHeight="1"/>
    <row r="2278" ht="15.75" customHeight="1"/>
    <row r="2279" ht="15.75" customHeight="1"/>
    <row r="2280" ht="15.75" customHeight="1"/>
    <row r="2281" ht="15.75" customHeight="1"/>
    <row r="2282" ht="15.75" customHeight="1"/>
    <row r="2283" ht="15.75" customHeight="1"/>
    <row r="2284" ht="15.75" customHeight="1"/>
    <row r="2285" ht="15.75" customHeight="1"/>
    <row r="2286" ht="15.75" customHeight="1"/>
    <row r="2287" ht="15.75" customHeight="1"/>
    <row r="2288" ht="15.75" customHeight="1"/>
    <row r="2289" ht="15.75" customHeight="1"/>
    <row r="2290" ht="15.75" customHeight="1"/>
    <row r="2291" ht="15.75" customHeight="1"/>
    <row r="2292" ht="15.75" customHeight="1"/>
    <row r="2293" ht="15.75" customHeight="1"/>
    <row r="2294" ht="15.75" customHeight="1"/>
    <row r="2295" ht="15.75" customHeight="1"/>
    <row r="2296" ht="15.75" customHeight="1"/>
    <row r="2297" ht="15.75" customHeight="1"/>
    <row r="2298" ht="15.75" customHeight="1"/>
    <row r="2299" ht="15.75" customHeight="1"/>
    <row r="2300" ht="15.75" customHeight="1"/>
    <row r="2301" ht="15.75" customHeight="1"/>
    <row r="2302" ht="15.75" customHeight="1"/>
    <row r="2303" ht="15.75" customHeight="1"/>
    <row r="2304" ht="15.75" customHeight="1"/>
    <row r="2305" ht="15.75" customHeight="1"/>
    <row r="2306" ht="15.75" customHeight="1"/>
    <row r="2307" ht="15.75" customHeight="1"/>
    <row r="2308" ht="15.75" customHeight="1"/>
    <row r="2309" ht="15.75" customHeight="1"/>
    <row r="2310" ht="15.75" customHeight="1"/>
    <row r="2311" ht="15.75" customHeight="1"/>
    <row r="2312" ht="15.75" customHeight="1"/>
    <row r="2313" ht="15.75" customHeight="1"/>
    <row r="2314" ht="15.75" customHeight="1"/>
    <row r="2315" ht="15.75" customHeight="1"/>
    <row r="2316" ht="15.75" customHeight="1"/>
    <row r="2317" ht="15.75" customHeight="1"/>
    <row r="2318" ht="15.75" customHeight="1"/>
    <row r="2319" ht="15.75" customHeight="1"/>
    <row r="2320" ht="15.75" customHeight="1"/>
    <row r="2321" ht="15.75" customHeight="1"/>
    <row r="2322" ht="15.75" customHeight="1"/>
    <row r="2323" ht="15.75" customHeight="1"/>
    <row r="2324" ht="15.75" customHeight="1"/>
    <row r="2325" ht="15.75" customHeight="1"/>
    <row r="2326" ht="15.75" customHeight="1"/>
    <row r="2327" ht="15.75" customHeight="1"/>
    <row r="2328" ht="15.75" customHeight="1"/>
    <row r="2329" ht="15.75" customHeight="1"/>
    <row r="2330" ht="15.75" customHeight="1"/>
    <row r="2331" ht="15.75" customHeight="1"/>
    <row r="2332" ht="15.75" customHeight="1"/>
    <row r="2333" ht="15.75" customHeight="1"/>
    <row r="2334" ht="15.75" customHeight="1"/>
    <row r="2335" ht="15.75" customHeight="1"/>
    <row r="2336" ht="15.75" customHeight="1"/>
    <row r="2337" ht="15.75" customHeight="1"/>
    <row r="2338" ht="15.75" customHeight="1"/>
    <row r="2339" ht="15.75" customHeight="1"/>
    <row r="2340" ht="15.75" customHeight="1"/>
    <row r="2341" ht="15.75" customHeight="1"/>
    <row r="2342" ht="15.75" customHeight="1"/>
    <row r="2343" ht="15.75" customHeight="1"/>
    <row r="2344" ht="15.75" customHeight="1"/>
    <row r="2345" ht="15.75" customHeight="1"/>
    <row r="2346" ht="15.75" customHeight="1"/>
    <row r="2347" ht="15.75" customHeight="1"/>
    <row r="2348" ht="15.75" customHeight="1"/>
    <row r="2349" ht="15.75" customHeight="1"/>
    <row r="2350" ht="15.75" customHeight="1"/>
    <row r="2351" ht="15.75" customHeight="1"/>
    <row r="2352" ht="15.75" customHeight="1"/>
    <row r="2353" ht="15.75" customHeight="1"/>
    <row r="2354" ht="15.75" customHeight="1"/>
    <row r="2355" ht="15.75" customHeight="1"/>
    <row r="2356" ht="15.75" customHeight="1"/>
    <row r="2357" ht="15.75" customHeight="1"/>
    <row r="2358" ht="15.75" customHeight="1"/>
    <row r="2359" ht="15.75" customHeight="1"/>
    <row r="2360" ht="15.75" customHeight="1"/>
    <row r="2361" ht="15.75" customHeight="1"/>
    <row r="2362" ht="15.75" customHeight="1"/>
    <row r="2363" ht="15.75" customHeight="1"/>
    <row r="2364" ht="15.75" customHeight="1"/>
    <row r="2365" ht="15.75" customHeight="1"/>
    <row r="2366" ht="15.75" customHeight="1"/>
    <row r="2367" ht="15.75" customHeight="1"/>
    <row r="2368" ht="15.75" customHeight="1"/>
    <row r="2369" ht="15.75" customHeight="1"/>
    <row r="2370" ht="15.75" customHeight="1"/>
    <row r="2371" ht="15.75" customHeight="1"/>
    <row r="2372" ht="15.75" customHeight="1"/>
    <row r="2373" ht="15.75" customHeight="1"/>
    <row r="2374" ht="15.75" customHeight="1"/>
    <row r="2375" ht="15.75" customHeight="1"/>
    <row r="2376" ht="15.75" customHeight="1"/>
    <row r="2377" ht="15.75" customHeight="1"/>
    <row r="2378" ht="15.75" customHeight="1"/>
    <row r="2379" ht="15.75" customHeight="1"/>
    <row r="2380" ht="15.75" customHeight="1"/>
    <row r="2381" ht="15.75" customHeight="1"/>
    <row r="2382" ht="15.75" customHeight="1"/>
    <row r="2383" ht="15.75" customHeight="1"/>
    <row r="2384" ht="15.75" customHeight="1"/>
    <row r="2385" ht="15.75" customHeight="1"/>
    <row r="2386" ht="15.75" customHeight="1"/>
    <row r="2387" ht="15.75" customHeight="1"/>
    <row r="2388" ht="15.75" customHeight="1"/>
    <row r="2389" ht="15.75" customHeight="1"/>
    <row r="2390" ht="15.75" customHeight="1"/>
    <row r="2391" ht="15.75" customHeight="1"/>
    <row r="2392" ht="15.75" customHeight="1"/>
    <row r="2393" ht="15.75" customHeight="1"/>
    <row r="2394" ht="15.75" customHeight="1"/>
    <row r="2395" ht="15.75" customHeight="1"/>
    <row r="2396" ht="15.75" customHeight="1"/>
    <row r="2397" ht="15.75" customHeight="1"/>
    <row r="2398" ht="15.75" customHeight="1"/>
    <row r="2399" ht="15.75" customHeight="1"/>
    <row r="2400" ht="15.75" customHeight="1"/>
    <row r="2401" ht="15.75" customHeight="1"/>
    <row r="2402" ht="15.75" customHeight="1"/>
    <row r="2403" ht="15.75" customHeight="1"/>
    <row r="2404" ht="15.75" customHeight="1"/>
    <row r="2405" ht="15.75" customHeight="1"/>
    <row r="2406" ht="15.75" customHeight="1"/>
    <row r="2407" ht="15.75" customHeight="1"/>
    <row r="2408" ht="15.75" customHeight="1"/>
    <row r="2409" ht="15.75" customHeight="1"/>
    <row r="2410" ht="15.75" customHeight="1"/>
    <row r="2411" ht="15.75" customHeight="1"/>
    <row r="2412" ht="15.75" customHeight="1"/>
    <row r="2413" ht="15.75" customHeight="1"/>
    <row r="2414" ht="15.75" customHeight="1"/>
    <row r="2415" ht="15.75" customHeight="1"/>
    <row r="2416" ht="15.75" customHeight="1"/>
    <row r="2417" ht="15.75" customHeight="1"/>
    <row r="2418" ht="15.75" customHeight="1"/>
    <row r="2419" ht="15.75" customHeight="1"/>
    <row r="2420" ht="15.75" customHeight="1"/>
    <row r="2421" ht="15.75" customHeight="1"/>
    <row r="2422" ht="15.75" customHeight="1"/>
    <row r="2423" ht="15.75" customHeight="1"/>
    <row r="2424" ht="15.75" customHeight="1"/>
    <row r="2425" ht="15.75" customHeight="1"/>
    <row r="2426" ht="15.75" customHeight="1"/>
    <row r="2427" ht="15.75" customHeight="1"/>
    <row r="2428" ht="15.75" customHeight="1"/>
    <row r="2429" ht="15.75" customHeight="1"/>
    <row r="2430" ht="15.75" customHeight="1"/>
    <row r="2431" ht="15.75" customHeight="1"/>
    <row r="2432" ht="15.75" customHeight="1"/>
    <row r="2433" ht="15.75" customHeight="1"/>
    <row r="2434" ht="15.75" customHeight="1"/>
    <row r="2435" ht="15.75" customHeight="1"/>
    <row r="2436" ht="15.75" customHeight="1"/>
    <row r="2437" ht="15.75" customHeight="1"/>
    <row r="2438" ht="15.75" customHeight="1"/>
    <row r="2439" ht="15.75" customHeight="1"/>
    <row r="2440" ht="15.75" customHeight="1"/>
    <row r="2441" ht="15.75" customHeight="1"/>
    <row r="2442" ht="15.75" customHeight="1"/>
    <row r="2443" ht="15.75" customHeight="1"/>
    <row r="2444" ht="15.75" customHeight="1"/>
    <row r="2445" ht="15.75" customHeight="1"/>
    <row r="2446" ht="15.75" customHeight="1"/>
    <row r="2447" ht="15.75" customHeight="1"/>
    <row r="2448" ht="15.75" customHeight="1"/>
    <row r="2449" ht="15.75" customHeight="1"/>
    <row r="2450" ht="15.75" customHeight="1"/>
    <row r="2451" ht="15.75" customHeight="1"/>
    <row r="2452" ht="15.75" customHeight="1"/>
    <row r="2453" ht="15.75" customHeight="1"/>
    <row r="2454" ht="15.75" customHeight="1"/>
    <row r="2455" ht="15.75" customHeight="1"/>
    <row r="2456" ht="15.75" customHeight="1"/>
    <row r="2457" ht="15.75" customHeight="1"/>
    <row r="2458" ht="15.75" customHeight="1"/>
    <row r="2459" ht="15.75" customHeight="1"/>
    <row r="2460" ht="15.75" customHeight="1"/>
    <row r="2461" ht="15.75" customHeight="1"/>
    <row r="2462" ht="15.75" customHeight="1"/>
    <row r="2463" ht="15.75" customHeight="1"/>
    <row r="2464" ht="15.75" customHeight="1"/>
    <row r="2465" ht="15.75" customHeight="1"/>
    <row r="2466" ht="15.75" customHeight="1"/>
    <row r="2467" ht="15.75" customHeight="1"/>
    <row r="2468" ht="15.75" customHeight="1"/>
    <row r="2469" ht="15.75" customHeight="1"/>
    <row r="2470" ht="15.75" customHeight="1"/>
    <row r="2471" ht="15.75" customHeight="1"/>
    <row r="2472" ht="15.75" customHeight="1"/>
    <row r="2473" ht="15.75" customHeight="1"/>
    <row r="2474" ht="15.75" customHeight="1"/>
    <row r="2475" ht="15.75" customHeight="1"/>
    <row r="2476" ht="15.75" customHeight="1"/>
    <row r="2477" ht="15.75" customHeight="1"/>
    <row r="2478" ht="15.75" customHeight="1"/>
    <row r="2479" ht="15.75" customHeight="1"/>
    <row r="2480" ht="15.75" customHeight="1"/>
    <row r="2481" ht="15.75" customHeight="1"/>
    <row r="2482" ht="15.75" customHeight="1"/>
    <row r="2483" ht="15.75" customHeight="1"/>
    <row r="2484" ht="15.75" customHeight="1"/>
    <row r="2485" ht="15.75" customHeight="1"/>
    <row r="2486" ht="15.75" customHeight="1"/>
    <row r="2487" ht="15.75" customHeight="1"/>
    <row r="2488" ht="15.75" customHeight="1"/>
    <row r="2489" ht="15.75" customHeight="1"/>
    <row r="2490" ht="15.75" customHeight="1"/>
    <row r="2491" ht="15.75" customHeight="1"/>
    <row r="2492" ht="15.75" customHeight="1"/>
    <row r="2493" ht="15.75" customHeight="1"/>
    <row r="2494" ht="15.75" customHeight="1"/>
    <row r="2495" ht="15.75" customHeight="1"/>
    <row r="2496" ht="15.75" customHeight="1"/>
    <row r="2497" ht="15.75" customHeight="1"/>
    <row r="2498" ht="15.75" customHeight="1"/>
    <row r="2499" ht="15.75" customHeight="1"/>
    <row r="2500" ht="15.75" customHeight="1"/>
    <row r="2501" ht="15.75" customHeight="1"/>
    <row r="2502" ht="15.75" customHeight="1"/>
    <row r="2503" ht="15.75" customHeight="1"/>
    <row r="2504" ht="15.75" customHeight="1"/>
    <row r="2505" ht="15.75" customHeight="1"/>
    <row r="2506" ht="15.75" customHeight="1"/>
    <row r="2507" ht="15.75" customHeight="1"/>
    <row r="2508" ht="15.75" customHeight="1"/>
    <row r="2509" ht="15.75" customHeight="1"/>
    <row r="2510" ht="15.75" customHeight="1"/>
    <row r="2511" ht="15.75" customHeight="1"/>
    <row r="2512" ht="15.75" customHeight="1"/>
    <row r="2513" ht="15.75" customHeight="1"/>
    <row r="2514" ht="15.75" customHeight="1"/>
    <row r="2515" ht="15.75" customHeight="1"/>
    <row r="2516" ht="15.75" customHeight="1"/>
    <row r="2517" ht="15.75" customHeight="1"/>
    <row r="2518" ht="15.75" customHeight="1"/>
    <row r="2519" ht="15.75" customHeight="1"/>
    <row r="2520" ht="15.75" customHeight="1"/>
    <row r="2521" ht="15.75" customHeight="1"/>
    <row r="2522" ht="15.75" customHeight="1"/>
    <row r="2523" ht="15.75" customHeight="1"/>
    <row r="2524" ht="15.75" customHeight="1"/>
    <row r="2525" ht="15.75" customHeight="1"/>
    <row r="2526" ht="15.75" customHeight="1"/>
    <row r="2527" ht="15.75" customHeight="1"/>
    <row r="2528" ht="15.75" customHeight="1"/>
    <row r="2529" ht="15.75" customHeight="1"/>
    <row r="2530" ht="15.75" customHeight="1"/>
    <row r="2531" ht="15.75" customHeight="1"/>
    <row r="2532" ht="15.75" customHeight="1"/>
    <row r="2533" ht="15.75" customHeight="1"/>
    <row r="2534" ht="15.75" customHeight="1"/>
    <row r="2535" ht="15.75" customHeight="1"/>
    <row r="2536" ht="15.75" customHeight="1"/>
    <row r="2537" ht="15.75" customHeight="1"/>
    <row r="2538" ht="15.75" customHeight="1"/>
    <row r="2539" ht="15.75" customHeight="1"/>
    <row r="2540" ht="15.75" customHeight="1"/>
    <row r="2541" ht="15.75" customHeight="1"/>
    <row r="2542" ht="15.75" customHeight="1"/>
    <row r="2543" ht="15.75" customHeight="1"/>
    <row r="2544" ht="15.75" customHeight="1"/>
    <row r="2545" ht="15.75" customHeight="1"/>
    <row r="2546" ht="15.75" customHeight="1"/>
    <row r="2547" ht="15.75" customHeight="1"/>
    <row r="2548" ht="15.75" customHeight="1"/>
    <row r="2549" ht="15.75" customHeight="1"/>
    <row r="2550" ht="15.75" customHeight="1"/>
    <row r="2551" ht="15.75" customHeight="1"/>
    <row r="2552" ht="15.75" customHeight="1"/>
    <row r="2553" ht="15.75" customHeight="1"/>
    <row r="2554" ht="15.75" customHeight="1"/>
    <row r="2555" ht="15.75" customHeight="1"/>
    <row r="2556" ht="15.75" customHeight="1"/>
    <row r="2557" ht="15.75" customHeight="1"/>
    <row r="2558" ht="15.75" customHeight="1"/>
    <row r="2559" ht="15.75" customHeight="1"/>
    <row r="2560" ht="15.75" customHeight="1"/>
    <row r="2561" ht="15.75" customHeight="1"/>
    <row r="2562" ht="15.75" customHeight="1"/>
    <row r="2563" ht="15.75" customHeight="1"/>
    <row r="2564" ht="15.75" customHeight="1"/>
    <row r="2565" ht="15.75" customHeight="1"/>
    <row r="2566" ht="15.75" customHeight="1"/>
    <row r="2567" ht="15.75" customHeight="1"/>
    <row r="2568" ht="15.75" customHeight="1"/>
    <row r="2569" ht="15.75" customHeight="1"/>
    <row r="2570" ht="15.75" customHeight="1"/>
    <row r="2571" ht="15.75" customHeight="1"/>
    <row r="2572" ht="15.75" customHeight="1"/>
    <row r="2573" ht="15.75" customHeight="1"/>
    <row r="2574" ht="15.75" customHeight="1"/>
    <row r="2575" ht="15.75" customHeight="1"/>
    <row r="2576" ht="15.75" customHeight="1"/>
    <row r="2577" ht="15.75" customHeight="1"/>
    <row r="2578" ht="15.75" customHeight="1"/>
    <row r="2579" ht="15.75" customHeight="1"/>
    <row r="2580" ht="15.75" customHeight="1"/>
    <row r="2581" ht="15.75" customHeight="1"/>
    <row r="2582" ht="15.75" customHeight="1"/>
    <row r="2583" ht="15.75" customHeight="1"/>
    <row r="2584" ht="15.75" customHeight="1"/>
    <row r="2585" ht="15.75" customHeight="1"/>
    <row r="2586" ht="15.75" customHeight="1"/>
    <row r="2587" ht="15.75" customHeight="1"/>
    <row r="2588" ht="15.75" customHeight="1"/>
    <row r="2589" ht="15.75" customHeight="1"/>
    <row r="2590" ht="15.75" customHeight="1"/>
    <row r="2591" ht="15.75" customHeight="1"/>
    <row r="2592" ht="15.75" customHeight="1"/>
    <row r="2593" ht="15.75" customHeight="1"/>
    <row r="2594" ht="15.75" customHeight="1"/>
    <row r="2595" ht="15.75" customHeight="1"/>
    <row r="2596" ht="15.75" customHeight="1"/>
    <row r="2597" ht="15.75" customHeight="1"/>
    <row r="2598" ht="15.75" customHeight="1"/>
    <row r="2599" ht="15.75" customHeight="1"/>
    <row r="2600" ht="15.75" customHeight="1"/>
    <row r="2601" ht="15.75" customHeight="1"/>
    <row r="2602" ht="15.75" customHeight="1"/>
    <row r="2603" ht="15.75" customHeight="1"/>
    <row r="2604" ht="15.75" customHeight="1"/>
    <row r="2605" ht="15.75" customHeight="1"/>
    <row r="2606" ht="15.75" customHeight="1"/>
    <row r="2607" ht="15.75" customHeight="1"/>
    <row r="2608" ht="15.75" customHeight="1"/>
    <row r="2609" ht="15.75" customHeight="1"/>
    <row r="2610" ht="15.75" customHeight="1"/>
    <row r="2611" ht="15.75" customHeight="1"/>
    <row r="2612" ht="15.75" customHeight="1"/>
    <row r="2613" ht="15.75" customHeight="1"/>
    <row r="2614" ht="15.75" customHeight="1"/>
    <row r="2615" ht="15.75" customHeight="1"/>
    <row r="2616" ht="15.75" customHeight="1"/>
    <row r="2617" ht="15.75" customHeight="1"/>
    <row r="2618" ht="15.75" customHeight="1"/>
    <row r="2619" ht="15.75" customHeight="1"/>
    <row r="2620" ht="15.75" customHeight="1"/>
    <row r="2621" ht="15.75" customHeight="1"/>
    <row r="2622" ht="15.75" customHeight="1"/>
    <row r="2623" ht="15.75" customHeight="1"/>
    <row r="2624" ht="15.75" customHeight="1"/>
    <row r="2625" ht="15.75" customHeight="1"/>
    <row r="2626" ht="15.75" customHeight="1"/>
    <row r="2627" ht="15.75" customHeight="1"/>
    <row r="2628" ht="15.75" customHeight="1"/>
    <row r="2629" ht="15.75" customHeight="1"/>
    <row r="2630" ht="15.75" customHeight="1"/>
    <row r="2631" ht="15.75" customHeight="1"/>
    <row r="2632" ht="15.75" customHeight="1"/>
    <row r="2633" ht="15.75" customHeight="1"/>
    <row r="2634" ht="15.75" customHeight="1"/>
    <row r="2635" ht="15.75" customHeight="1"/>
    <row r="2636" ht="15.75" customHeight="1"/>
    <row r="2637" ht="15.75" customHeight="1"/>
    <row r="2638" ht="15.75" customHeight="1"/>
    <row r="2639" ht="15.75" customHeight="1"/>
    <row r="2640" ht="15.75" customHeight="1"/>
    <row r="2641" ht="15.75" customHeight="1"/>
    <row r="2642" ht="15.75" customHeight="1"/>
    <row r="2643" ht="15.75" customHeight="1"/>
    <row r="2644" ht="15.75" customHeight="1"/>
    <row r="2645" ht="15.75" customHeight="1"/>
    <row r="2646" ht="15.75" customHeight="1"/>
    <row r="2647" ht="15.75" customHeight="1"/>
    <row r="2648" ht="15.75" customHeight="1"/>
    <row r="2649" ht="15.75" customHeight="1"/>
    <row r="2650" ht="15.75" customHeight="1"/>
    <row r="2651" ht="15.75" customHeight="1"/>
    <row r="2652" ht="15.75" customHeight="1"/>
    <row r="2653" ht="15.75" customHeight="1"/>
    <row r="2654" ht="15.75" customHeight="1"/>
    <row r="2655" ht="15.75" customHeight="1"/>
    <row r="2656" ht="15.75" customHeight="1"/>
    <row r="2657" ht="15.75" customHeight="1"/>
    <row r="2658" ht="15.75" customHeight="1"/>
    <row r="2659" ht="15.75" customHeight="1"/>
    <row r="2660" ht="15.75" customHeight="1"/>
    <row r="2661" ht="15.75" customHeight="1"/>
    <row r="2662" ht="15.75" customHeight="1"/>
    <row r="2663" ht="15.75" customHeight="1"/>
    <row r="2664" ht="15.75" customHeight="1"/>
    <row r="2665" ht="15.75" customHeight="1"/>
    <row r="2666" ht="15.75" customHeight="1"/>
    <row r="2667" ht="15.75" customHeight="1"/>
    <row r="2668" ht="15.75" customHeight="1"/>
    <row r="2669" ht="15.75" customHeight="1"/>
    <row r="2670" ht="15.75" customHeight="1"/>
    <row r="2671" ht="15.75" customHeight="1"/>
    <row r="2672" ht="15.75" customHeight="1"/>
    <row r="2673" ht="15.75" customHeight="1"/>
    <row r="2674" ht="15.75" customHeight="1"/>
    <row r="2675" ht="15.75" customHeight="1"/>
    <row r="2676" ht="15.75" customHeight="1"/>
    <row r="2677" ht="15.75" customHeight="1"/>
    <row r="2678" ht="15.75" customHeight="1"/>
    <row r="2679" ht="15.75" customHeight="1"/>
    <row r="2680" ht="15.75" customHeight="1"/>
    <row r="2681" ht="15.75" customHeight="1"/>
    <row r="2682" ht="15.75" customHeight="1"/>
    <row r="2683" ht="15.75" customHeight="1"/>
    <row r="2684" ht="15.75" customHeight="1"/>
    <row r="2685" ht="15.75" customHeight="1"/>
    <row r="2686" ht="15.75" customHeight="1"/>
    <row r="2687" ht="15.75" customHeight="1"/>
    <row r="2688" ht="15.75" customHeight="1"/>
    <row r="2689" ht="15.75" customHeight="1"/>
    <row r="2690" ht="15.75" customHeight="1"/>
    <row r="2691" ht="15.75" customHeight="1"/>
    <row r="2692" ht="15.75" customHeight="1"/>
    <row r="2693" ht="15.75" customHeight="1"/>
    <row r="2694" ht="15.75" customHeight="1"/>
    <row r="2695" ht="15.75" customHeight="1"/>
    <row r="2696" ht="15.75" customHeight="1"/>
    <row r="2697" ht="15.75" customHeight="1"/>
    <row r="2698" ht="15.75" customHeight="1"/>
    <row r="2699" ht="15.75" customHeight="1"/>
    <row r="2700" ht="15.75" customHeight="1"/>
    <row r="2701" ht="15.75" customHeight="1"/>
    <row r="2702" ht="15.75" customHeight="1"/>
    <row r="2703" ht="15.75" customHeight="1"/>
    <row r="2704" ht="15.75" customHeight="1"/>
    <row r="2705" ht="15.75" customHeight="1"/>
    <row r="2706" ht="15.75" customHeight="1"/>
    <row r="2707" ht="15.75" customHeight="1"/>
    <row r="2708" ht="15.75" customHeight="1"/>
    <row r="2709" ht="15.75" customHeight="1"/>
    <row r="2710" ht="15.75" customHeight="1"/>
    <row r="2711" ht="15.75" customHeight="1"/>
    <row r="2712" ht="15.75" customHeight="1"/>
    <row r="2713" ht="15.75" customHeight="1"/>
    <row r="2714" ht="15.75" customHeight="1"/>
    <row r="2715" ht="15.75" customHeight="1"/>
    <row r="2716" ht="15.75" customHeight="1"/>
    <row r="2717" ht="15.75" customHeight="1"/>
    <row r="2718" ht="15.75" customHeight="1"/>
    <row r="2719" ht="15.75" customHeight="1"/>
    <row r="2720" ht="15.75" customHeight="1"/>
    <row r="2721" ht="15.75" customHeight="1"/>
    <row r="2722" ht="15.75" customHeight="1"/>
    <row r="2723" ht="15.75" customHeight="1"/>
    <row r="2724" ht="15.75" customHeight="1"/>
    <row r="2725" ht="15.75" customHeight="1"/>
    <row r="2726" ht="15.75" customHeight="1"/>
    <row r="2727" ht="15.75" customHeight="1"/>
    <row r="2728" ht="15.75" customHeight="1"/>
    <row r="2729" ht="15.75" customHeight="1"/>
    <row r="2730" ht="15.75" customHeight="1"/>
    <row r="2731" ht="15.75" customHeight="1"/>
    <row r="2732" ht="15.75" customHeight="1"/>
    <row r="2733" ht="15.75" customHeight="1"/>
    <row r="2734" ht="15.75" customHeight="1"/>
    <row r="2735" ht="15.75" customHeight="1"/>
    <row r="2736" ht="15.75" customHeight="1"/>
    <row r="2737" ht="15.75" customHeight="1"/>
    <row r="2738" ht="15.75" customHeight="1"/>
    <row r="2739" ht="15.75" customHeight="1"/>
    <row r="2740" ht="15.75" customHeight="1"/>
    <row r="2741" ht="15.75" customHeight="1"/>
    <row r="2742" ht="15.75" customHeight="1"/>
    <row r="2743" ht="15.75" customHeight="1"/>
    <row r="2744" ht="15.75" customHeight="1"/>
    <row r="2745" ht="15.75" customHeight="1"/>
    <row r="2746" ht="15.75" customHeight="1"/>
    <row r="2747" ht="15.75" customHeight="1"/>
    <row r="2748" ht="15.75" customHeight="1"/>
    <row r="2749" ht="15.75" customHeight="1"/>
    <row r="2750" ht="15.75" customHeight="1"/>
    <row r="2751" ht="15.75" customHeight="1"/>
    <row r="2752" ht="15.75" customHeight="1"/>
    <row r="2753" ht="15.75" customHeight="1"/>
    <row r="2754" ht="15.75" customHeight="1"/>
    <row r="2755" ht="15.75" customHeight="1"/>
    <row r="2756" ht="15.75" customHeight="1"/>
    <row r="2757" ht="15.75" customHeight="1"/>
    <row r="2758" ht="15.75" customHeight="1"/>
    <row r="2759" ht="15.75" customHeight="1"/>
    <row r="2760" ht="15.75" customHeight="1"/>
    <row r="2761" ht="15.75" customHeight="1"/>
    <row r="2762" ht="15.75" customHeight="1"/>
    <row r="2763" ht="15.75" customHeight="1"/>
    <row r="2764" ht="15.75" customHeight="1"/>
    <row r="2765" ht="15.75" customHeight="1"/>
    <row r="2766" ht="15.75" customHeight="1"/>
    <row r="2767" ht="15.75" customHeight="1"/>
    <row r="2768" ht="15.75" customHeight="1"/>
    <row r="2769" ht="15.75" customHeight="1"/>
    <row r="2770" ht="15.75" customHeight="1"/>
    <row r="2771" ht="15.75" customHeight="1"/>
    <row r="2772" ht="15.75" customHeight="1"/>
    <row r="2773" ht="15.75" customHeight="1"/>
    <row r="2774" ht="15.75" customHeight="1"/>
    <row r="2775" ht="15.75" customHeight="1"/>
    <row r="2776" ht="15.75" customHeight="1"/>
    <row r="2777" ht="15.75" customHeight="1"/>
    <row r="2778" ht="15.75" customHeight="1"/>
    <row r="2779" ht="15.75" customHeight="1"/>
    <row r="2780" ht="15.75" customHeight="1"/>
    <row r="2781" ht="15.75" customHeight="1"/>
    <row r="2782" ht="15.75" customHeight="1"/>
    <row r="2783" ht="15.75" customHeight="1"/>
    <row r="2784" ht="15.75" customHeight="1"/>
    <row r="2785" ht="15.75" customHeight="1"/>
    <row r="2786" ht="15.75" customHeight="1"/>
    <row r="2787" ht="15.75" customHeight="1"/>
    <row r="2788" ht="15.75" customHeight="1"/>
    <row r="2789" ht="15.75" customHeight="1"/>
    <row r="2790" ht="15.75" customHeight="1"/>
    <row r="2791" ht="15.75" customHeight="1"/>
    <row r="2792" ht="15.75" customHeight="1"/>
    <row r="2793" ht="15.75" customHeight="1"/>
    <row r="2794" ht="15.75" customHeight="1"/>
    <row r="2795" ht="15.75" customHeight="1"/>
    <row r="2796" ht="15.75" customHeight="1"/>
    <row r="2797" ht="15.75" customHeight="1"/>
    <row r="2798" ht="15.75" customHeight="1"/>
    <row r="2799" ht="15.75" customHeight="1"/>
    <row r="2800" ht="15.75" customHeight="1"/>
    <row r="2801" ht="15.75" customHeight="1"/>
    <row r="2802" ht="15.75" customHeight="1"/>
    <row r="2803" ht="15.75" customHeight="1"/>
    <row r="2804" ht="15.75" customHeight="1"/>
    <row r="2805" ht="15.75" customHeight="1"/>
    <row r="2806" ht="15.75" customHeight="1"/>
    <row r="2807" ht="15.75" customHeight="1"/>
    <row r="2808" ht="15.75" customHeight="1"/>
    <row r="2809" ht="15.75" customHeight="1"/>
    <row r="2810" ht="15.75" customHeight="1"/>
    <row r="2811" ht="15.75" customHeight="1"/>
    <row r="2812" ht="15.75" customHeight="1"/>
    <row r="2813" ht="15.75" customHeight="1"/>
    <row r="2814" ht="15.75" customHeight="1"/>
    <row r="2815" ht="15.75" customHeight="1"/>
    <row r="2816" ht="15.75" customHeight="1"/>
    <row r="2817" ht="15.75" customHeight="1"/>
    <row r="2818" ht="15.75" customHeight="1"/>
    <row r="2819" ht="15.75" customHeight="1"/>
    <row r="2820" ht="15.75" customHeight="1"/>
    <row r="2821" ht="15.75" customHeight="1"/>
    <row r="2822" ht="15.75" customHeight="1"/>
    <row r="2823" ht="15.75" customHeight="1"/>
    <row r="2824" ht="15.75" customHeight="1"/>
    <row r="2825" ht="15.75" customHeight="1"/>
    <row r="2826" ht="15.75" customHeight="1"/>
    <row r="2827" ht="15.75" customHeight="1"/>
    <row r="2828" ht="15.75" customHeight="1"/>
    <row r="2829" ht="15.75" customHeight="1"/>
    <row r="2830" ht="15.75" customHeight="1"/>
    <row r="2831" ht="15.75" customHeight="1"/>
    <row r="2832" ht="15.75" customHeight="1"/>
    <row r="2833" ht="15.75" customHeight="1"/>
    <row r="2834" ht="15.75" customHeight="1"/>
    <row r="2835" ht="15.75" customHeight="1"/>
    <row r="2836" ht="15.75" customHeight="1"/>
    <row r="2837" ht="15.75" customHeight="1"/>
    <row r="2838" ht="15.75" customHeight="1"/>
    <row r="2839" ht="15.75" customHeight="1"/>
    <row r="2840" ht="15.75" customHeight="1"/>
    <row r="2841" ht="15.75" customHeight="1"/>
    <row r="2842" ht="15.75" customHeight="1"/>
    <row r="2843" ht="15.75" customHeight="1"/>
    <row r="2844" ht="15.75" customHeight="1"/>
    <row r="2845" ht="15.75" customHeight="1"/>
    <row r="2846" ht="15.75" customHeight="1"/>
    <row r="2847" ht="15.75" customHeight="1"/>
    <row r="2848" ht="15.75" customHeight="1"/>
    <row r="2849" ht="15.75" customHeight="1"/>
    <row r="2850" ht="15.75" customHeight="1"/>
    <row r="2851" ht="15.75" customHeight="1"/>
    <row r="2852" ht="15.75" customHeight="1"/>
    <row r="2853" ht="15.75" customHeight="1"/>
    <row r="2854" ht="15.75" customHeight="1"/>
    <row r="2855" ht="15.75" customHeight="1"/>
    <row r="2856" ht="15.75" customHeight="1"/>
    <row r="2857" ht="15.75" customHeight="1"/>
    <row r="2858" ht="15.75" customHeight="1"/>
    <row r="2859" ht="15.75" customHeight="1"/>
    <row r="2860" ht="15.75" customHeight="1"/>
    <row r="2861" ht="15.75" customHeight="1"/>
    <row r="2862" ht="15.75" customHeight="1"/>
    <row r="2863" ht="15.75" customHeight="1"/>
    <row r="2864" ht="15.75" customHeight="1"/>
    <row r="2865" ht="15.75" customHeight="1"/>
    <row r="2866" ht="15.75" customHeight="1"/>
    <row r="2867" ht="15.75" customHeight="1"/>
    <row r="2868" ht="15.75" customHeight="1"/>
    <row r="2869" ht="15.75" customHeight="1"/>
    <row r="2870" ht="15.75" customHeight="1"/>
    <row r="2871" ht="15.75" customHeight="1"/>
    <row r="2872" ht="15.75" customHeight="1"/>
    <row r="2873" ht="15.75" customHeight="1"/>
    <row r="2874" ht="15.75" customHeight="1"/>
    <row r="2875" ht="15.75" customHeight="1"/>
    <row r="2876" ht="15.75" customHeight="1"/>
    <row r="2877" ht="15.75" customHeight="1"/>
    <row r="2878" ht="15.75" customHeight="1"/>
    <row r="2879" ht="15.75" customHeight="1"/>
    <row r="2880" ht="15.75" customHeight="1"/>
    <row r="2881" ht="15.75" customHeight="1"/>
    <row r="2882" ht="15.75" customHeight="1"/>
    <row r="2883" ht="15.75" customHeight="1"/>
    <row r="2884" ht="15.75" customHeight="1"/>
    <row r="2885" ht="15.75" customHeight="1"/>
    <row r="2886" ht="15.75" customHeight="1"/>
    <row r="2887" ht="15.75" customHeight="1"/>
    <row r="2888" ht="15.75" customHeight="1"/>
    <row r="2889" ht="15.75" customHeight="1"/>
    <row r="2890" ht="15.75" customHeight="1"/>
    <row r="2891" ht="15.75" customHeight="1"/>
    <row r="2892" ht="15.75" customHeight="1"/>
    <row r="2893" ht="15.75" customHeight="1"/>
    <row r="2894" ht="15.75" customHeight="1"/>
    <row r="2895" ht="15.75" customHeight="1"/>
    <row r="2896" ht="15.75" customHeight="1"/>
    <row r="2897" ht="15.75" customHeight="1"/>
    <row r="2898" ht="15.75" customHeight="1"/>
    <row r="2899" ht="15.75" customHeight="1"/>
    <row r="2900" ht="15.75" customHeight="1"/>
    <row r="2901" ht="15.75" customHeight="1"/>
    <row r="2902" ht="15.75" customHeight="1"/>
    <row r="2903" ht="15.75" customHeight="1"/>
    <row r="2904" ht="15.75" customHeight="1"/>
    <row r="2905" ht="15.75" customHeight="1"/>
    <row r="2906" ht="15.75" customHeight="1"/>
    <row r="2907" ht="15.75" customHeight="1"/>
    <row r="2908" ht="15.75" customHeight="1"/>
    <row r="2909" ht="15.75" customHeight="1"/>
    <row r="2910" ht="15.75" customHeight="1"/>
    <row r="2911" ht="15.75" customHeight="1"/>
    <row r="2912" ht="15.75" customHeight="1"/>
    <row r="2913" ht="15.75" customHeight="1"/>
    <row r="2914" ht="15.75" customHeight="1"/>
    <row r="2915" ht="15.75" customHeight="1"/>
    <row r="2916" ht="15.75" customHeight="1"/>
    <row r="2917" ht="15.75" customHeight="1"/>
    <row r="2918" ht="15.75" customHeight="1"/>
    <row r="2919" ht="15.75" customHeight="1"/>
    <row r="2920" ht="15.75" customHeight="1"/>
    <row r="2921" ht="15.75" customHeight="1"/>
    <row r="2922" ht="15.75" customHeight="1"/>
    <row r="2923" ht="15.75" customHeight="1"/>
    <row r="2924" ht="15.75" customHeight="1"/>
    <row r="2925" ht="15.75" customHeight="1"/>
    <row r="2926" ht="15.75" customHeight="1"/>
    <row r="2927" ht="15.75" customHeight="1"/>
    <row r="2928" ht="15.75" customHeight="1"/>
    <row r="2929" ht="15.75" customHeight="1"/>
    <row r="2930" ht="15.75" customHeight="1"/>
    <row r="2931" ht="15.75" customHeight="1"/>
    <row r="2932" ht="15.75" customHeight="1"/>
    <row r="2933" ht="15.75" customHeight="1"/>
    <row r="2934" ht="15.75" customHeight="1"/>
    <row r="2935" ht="15.75" customHeight="1"/>
    <row r="2936" ht="15.75" customHeight="1"/>
    <row r="2937" ht="15.75" customHeight="1"/>
    <row r="2938" ht="15.75" customHeight="1"/>
    <row r="2939" ht="15.75" customHeight="1"/>
    <row r="2940" ht="15.75" customHeight="1"/>
    <row r="2941" ht="15.75" customHeight="1"/>
    <row r="2942" ht="15.75" customHeight="1"/>
    <row r="2943" ht="15.75" customHeight="1"/>
    <row r="2944" ht="15.75" customHeight="1"/>
    <row r="2945" ht="15.75" customHeight="1"/>
    <row r="2946" ht="15.75" customHeight="1"/>
    <row r="2947" ht="15.75" customHeight="1"/>
    <row r="2948" ht="15.75" customHeight="1"/>
    <row r="2949" ht="15.75" customHeight="1"/>
    <row r="2950" ht="15.75" customHeight="1"/>
    <row r="2951" ht="15.75" customHeight="1"/>
    <row r="2952" ht="15.75" customHeight="1"/>
    <row r="2953" ht="15.75" customHeight="1"/>
    <row r="2954" ht="15.75" customHeight="1"/>
    <row r="2955" ht="15.75" customHeight="1"/>
    <row r="2956" ht="15.75" customHeight="1"/>
    <row r="2957" ht="15.75" customHeight="1"/>
    <row r="2958" ht="15.75" customHeight="1"/>
    <row r="2959" ht="15.75" customHeight="1"/>
    <row r="2960" ht="15.75" customHeight="1"/>
    <row r="2961" ht="15.75" customHeight="1"/>
    <row r="2962" ht="15.75" customHeight="1"/>
    <row r="2963" ht="15.75" customHeight="1"/>
    <row r="2964" ht="15.75" customHeight="1"/>
    <row r="2965" ht="15.75" customHeight="1"/>
    <row r="2966" ht="15.75" customHeight="1"/>
    <row r="2967" ht="15.75" customHeight="1"/>
    <row r="2968" ht="15.75" customHeight="1"/>
    <row r="2969" ht="15.75" customHeight="1"/>
    <row r="2970" ht="15.75" customHeight="1"/>
    <row r="2971" ht="15.75" customHeight="1"/>
    <row r="2972" ht="15.75" customHeight="1"/>
    <row r="2973" ht="15.75" customHeight="1"/>
    <row r="2974" ht="15.75" customHeight="1"/>
    <row r="2975" ht="15.75" customHeight="1"/>
    <row r="2976" ht="15.75" customHeight="1"/>
    <row r="2977" ht="15.75" customHeight="1"/>
    <row r="2978" ht="15.75" customHeight="1"/>
    <row r="2979" ht="15.75" customHeight="1"/>
    <row r="2980" ht="15.75" customHeight="1"/>
    <row r="2981" ht="15.75" customHeight="1"/>
    <row r="2982" ht="15.75" customHeight="1"/>
    <row r="2983" ht="15.75" customHeight="1"/>
    <row r="2984" ht="15.75" customHeight="1"/>
    <row r="2985" ht="15.75" customHeight="1"/>
    <row r="2986" ht="15.75" customHeight="1"/>
    <row r="2987" ht="15.75" customHeight="1"/>
    <row r="2988" ht="15.75" customHeight="1"/>
    <row r="2989" ht="15.75" customHeight="1"/>
    <row r="2990" ht="15.75" customHeight="1"/>
    <row r="2991" ht="15.75" customHeight="1"/>
    <row r="2992" ht="15.75" customHeight="1"/>
    <row r="2993" ht="15.75" customHeight="1"/>
    <row r="2994" ht="15.75" customHeight="1"/>
    <row r="2995" ht="15.75" customHeight="1"/>
    <row r="2996" ht="15.75" customHeight="1"/>
    <row r="2997" ht="15.75" customHeight="1"/>
    <row r="2998" ht="15.75" customHeight="1"/>
    <row r="2999" ht="15.75" customHeight="1"/>
    <row r="3000" ht="15.75" customHeight="1"/>
    <row r="3001" ht="15.75" customHeight="1"/>
    <row r="3002" ht="15.75" customHeight="1"/>
    <row r="3003" ht="15.75" customHeight="1"/>
    <row r="3004" ht="15.75" customHeight="1"/>
    <row r="3005" ht="15.75" customHeight="1"/>
    <row r="3006" ht="15.75" customHeight="1"/>
    <row r="3007" ht="15.75" customHeight="1"/>
    <row r="3008" ht="15.75" customHeight="1"/>
    <row r="3009" ht="15.75" customHeight="1"/>
    <row r="3010" ht="15.75" customHeight="1"/>
    <row r="3011" ht="15.75" customHeight="1"/>
    <row r="3012" ht="15.75" customHeight="1"/>
    <row r="3013" ht="15.75" customHeight="1"/>
    <row r="3014" ht="15.75" customHeight="1"/>
    <row r="3015" ht="15.75" customHeight="1"/>
    <row r="3016" ht="15.75" customHeight="1"/>
    <row r="3017" ht="15.75" customHeight="1"/>
    <row r="3018" ht="15.75" customHeight="1"/>
    <row r="3019" ht="15.75" customHeight="1"/>
    <row r="3020" ht="15.75" customHeight="1"/>
    <row r="3021" ht="15.75" customHeight="1"/>
    <row r="3022" ht="15.75" customHeight="1"/>
    <row r="3023" ht="15.75" customHeight="1"/>
    <row r="3024" ht="15.75" customHeight="1"/>
    <row r="3025" ht="15.75" customHeight="1"/>
    <row r="3026" ht="15.75" customHeight="1"/>
    <row r="3027" ht="15.75" customHeight="1"/>
    <row r="3028" ht="15.75" customHeight="1"/>
    <row r="3029" ht="15.75" customHeight="1"/>
    <row r="3030" ht="15.75" customHeight="1"/>
    <row r="3031" ht="15.75" customHeight="1"/>
    <row r="3032" ht="15.75" customHeight="1"/>
    <row r="3033" ht="15.75" customHeight="1"/>
    <row r="3034" ht="15.75" customHeight="1"/>
    <row r="3035" ht="15.75" customHeight="1"/>
    <row r="3036" ht="15.75" customHeight="1"/>
    <row r="3037" ht="15.75" customHeight="1"/>
    <row r="3038" ht="15.75" customHeight="1"/>
    <row r="3039" ht="15.75" customHeight="1"/>
    <row r="3040" ht="15.75" customHeight="1"/>
    <row r="3041" ht="15.75" customHeight="1"/>
    <row r="3042" ht="15.75" customHeight="1"/>
    <row r="3043" ht="15.75" customHeight="1"/>
    <row r="3044" ht="15.75" customHeight="1"/>
    <row r="3045" ht="15.75" customHeight="1"/>
    <row r="3046" ht="15.75" customHeight="1"/>
    <row r="3047" ht="15.75" customHeight="1"/>
    <row r="3048" ht="15.75" customHeight="1"/>
    <row r="3049" ht="15.75" customHeight="1"/>
    <row r="3050" ht="15.75" customHeight="1"/>
    <row r="3051" ht="15.75" customHeight="1"/>
    <row r="3052" ht="15.75" customHeight="1"/>
    <row r="3053" ht="15.75" customHeight="1"/>
    <row r="3054" ht="15.75" customHeight="1"/>
    <row r="3055" ht="15.75" customHeight="1"/>
    <row r="3056" ht="15.75" customHeight="1"/>
    <row r="3057" ht="15.75" customHeight="1"/>
    <row r="3058" ht="15.75" customHeight="1"/>
    <row r="3059" ht="15.75" customHeight="1"/>
    <row r="3060" ht="15.75" customHeight="1"/>
    <row r="3061" ht="15.75" customHeight="1"/>
    <row r="3062" ht="15.75" customHeight="1"/>
    <row r="3063" ht="15.75" customHeight="1"/>
    <row r="3064" ht="15.75" customHeight="1"/>
    <row r="3065" ht="15.75" customHeight="1"/>
    <row r="3066" ht="15.75" customHeight="1"/>
    <row r="3067" ht="15.75" customHeight="1"/>
    <row r="3068" ht="15.75" customHeight="1"/>
    <row r="3069" ht="15.75" customHeight="1"/>
    <row r="3070" ht="15.75" customHeight="1"/>
    <row r="3071" ht="15.75" customHeight="1"/>
    <row r="3072" ht="15.75" customHeight="1"/>
    <row r="3073" ht="15.75" customHeight="1"/>
    <row r="3074" ht="15.75" customHeight="1"/>
    <row r="3075" ht="15.75" customHeight="1"/>
    <row r="3076" ht="15.75" customHeight="1"/>
    <row r="3077" ht="15.75" customHeight="1"/>
    <row r="3078" ht="15.75" customHeight="1"/>
    <row r="3079" ht="15.75" customHeight="1"/>
    <row r="3080" ht="15.75" customHeight="1"/>
    <row r="3081" ht="15.75" customHeight="1"/>
    <row r="3082" ht="15.75" customHeight="1"/>
    <row r="3083" ht="15.75" customHeight="1"/>
    <row r="3084" ht="15.75" customHeight="1"/>
    <row r="3085" ht="15.75" customHeight="1"/>
    <row r="3086" ht="15.75" customHeight="1"/>
    <row r="3087" ht="15.75" customHeight="1"/>
    <row r="3088" ht="15.75" customHeight="1"/>
    <row r="3089" ht="15.75" customHeight="1"/>
    <row r="3090" ht="15.75" customHeight="1"/>
    <row r="3091" ht="15.75" customHeight="1"/>
    <row r="3092" ht="15.75" customHeight="1"/>
    <row r="3093" ht="15.75" customHeight="1"/>
    <row r="3094" ht="15.75" customHeight="1"/>
    <row r="3095" ht="15.75" customHeight="1"/>
    <row r="3096" ht="15.75" customHeight="1"/>
    <row r="3097" ht="15.75" customHeight="1"/>
    <row r="3098" ht="15.75" customHeight="1"/>
    <row r="3099" ht="15.75" customHeight="1"/>
    <row r="3100" ht="15.75" customHeight="1"/>
    <row r="3101" ht="15.75" customHeight="1"/>
    <row r="3102" ht="15.75" customHeight="1"/>
    <row r="3103" ht="15.75" customHeight="1"/>
    <row r="3104" ht="15.75" customHeight="1"/>
    <row r="3105" ht="15.75" customHeight="1"/>
    <row r="3106" ht="15.75" customHeight="1"/>
    <row r="3107" ht="15.75" customHeight="1"/>
    <row r="3108" ht="15.75" customHeight="1"/>
    <row r="3109" ht="15.75" customHeight="1"/>
    <row r="3110" ht="15.75" customHeight="1"/>
    <row r="3111" ht="15.75" customHeight="1"/>
    <row r="3112" ht="15.75" customHeight="1"/>
    <row r="3113" ht="15.75" customHeight="1"/>
    <row r="3114" ht="15.75" customHeight="1"/>
    <row r="3115" ht="15.75" customHeight="1"/>
    <row r="3116" ht="15.75" customHeight="1"/>
    <row r="3117" ht="15.75" customHeight="1"/>
    <row r="3118" ht="15.75" customHeight="1"/>
    <row r="3119" ht="15.75" customHeight="1"/>
    <row r="3120" ht="15.75" customHeight="1"/>
    <row r="3121" ht="15.75" customHeight="1"/>
    <row r="3122" ht="15.75" customHeight="1"/>
    <row r="3123" ht="15.75" customHeight="1"/>
    <row r="3124" ht="15.75" customHeight="1"/>
    <row r="3125" ht="15.75" customHeight="1"/>
    <row r="3126" ht="15.75" customHeight="1"/>
    <row r="3127" ht="15.75" customHeight="1"/>
    <row r="3128" ht="15.75" customHeight="1"/>
    <row r="3129" ht="15.75" customHeight="1"/>
    <row r="3130" ht="15.75" customHeight="1"/>
    <row r="3131" ht="15.75" customHeight="1"/>
    <row r="3132" ht="15.75" customHeight="1"/>
    <row r="3133" ht="15.75" customHeight="1"/>
    <row r="3134" ht="15.75" customHeight="1"/>
    <row r="3135" ht="15.75" customHeight="1"/>
    <row r="3136" ht="15.75" customHeight="1"/>
    <row r="3137" ht="15.75" customHeight="1"/>
    <row r="3138" ht="15.75" customHeight="1"/>
    <row r="3139" ht="15.75" customHeight="1"/>
    <row r="3140" ht="15.75" customHeight="1"/>
    <row r="3141" ht="15.75" customHeight="1"/>
    <row r="3142" ht="15.75" customHeight="1"/>
    <row r="3143" ht="15.75" customHeight="1"/>
    <row r="3144" ht="15.75" customHeight="1"/>
    <row r="3145" ht="15.75" customHeight="1"/>
    <row r="3146" ht="15.75" customHeight="1"/>
    <row r="3147" ht="15.75" customHeight="1"/>
    <row r="3148" ht="15.75" customHeight="1"/>
    <row r="3149" ht="15.75" customHeight="1"/>
    <row r="3150" ht="15.75" customHeight="1"/>
    <row r="3151" ht="15.75" customHeight="1"/>
    <row r="3152" ht="15.75" customHeight="1"/>
    <row r="3153" ht="15.75" customHeight="1"/>
    <row r="3154" ht="15.75" customHeight="1"/>
    <row r="3155" ht="15.75" customHeight="1"/>
    <row r="3156" ht="15.75" customHeight="1"/>
    <row r="3157" ht="15.75" customHeight="1"/>
    <row r="3158" ht="15.75" customHeight="1"/>
    <row r="3159" ht="15.75" customHeight="1"/>
    <row r="3160" ht="15.75" customHeight="1"/>
    <row r="3161" ht="15.75" customHeight="1"/>
    <row r="3162" ht="15.75" customHeight="1"/>
    <row r="3163" ht="15.75" customHeight="1"/>
    <row r="3164" ht="15.75" customHeight="1"/>
    <row r="3165" ht="15.75" customHeight="1"/>
    <row r="3166" ht="15.75" customHeight="1"/>
    <row r="3167" ht="15.75" customHeight="1"/>
    <row r="3168" ht="15.75" customHeight="1"/>
    <row r="3169" ht="15.75" customHeight="1"/>
    <row r="3170" ht="15.75" customHeight="1"/>
    <row r="3171" ht="15.75" customHeight="1"/>
    <row r="3172" ht="15.75" customHeight="1"/>
    <row r="3173" ht="15.75" customHeight="1"/>
    <row r="3174" ht="15.75" customHeight="1"/>
    <row r="3175" ht="15.75" customHeight="1"/>
    <row r="3176" ht="15.75" customHeight="1"/>
    <row r="3177" ht="15.75" customHeight="1"/>
    <row r="3178" ht="15.75" customHeight="1"/>
    <row r="3179" ht="15.75" customHeight="1"/>
    <row r="3180" ht="15.75" customHeight="1"/>
    <row r="3181" ht="15.75" customHeight="1"/>
    <row r="3182" ht="15.75" customHeight="1"/>
    <row r="3183" ht="15.75" customHeight="1"/>
    <row r="3184" ht="15.75" customHeight="1"/>
    <row r="3185" ht="15.75" customHeight="1"/>
    <row r="3186" ht="15.75" customHeight="1"/>
    <row r="3187" ht="15.75" customHeight="1"/>
    <row r="3188" ht="15.75" customHeight="1"/>
    <row r="3189" ht="15.75" customHeight="1"/>
    <row r="3190" ht="15.75" customHeight="1"/>
    <row r="3191" ht="15.75" customHeight="1"/>
    <row r="3192" ht="15.75" customHeight="1"/>
    <row r="3193" ht="15.75" customHeight="1"/>
    <row r="3194" ht="15.75" customHeight="1"/>
    <row r="3195" ht="15.75" customHeight="1"/>
    <row r="3196" ht="15.75" customHeight="1"/>
    <row r="3197" ht="15.75" customHeight="1"/>
    <row r="3198" ht="15.75" customHeight="1"/>
    <row r="3199" ht="15.75" customHeight="1"/>
    <row r="3200" ht="15.75" customHeight="1"/>
    <row r="3201" ht="15.75" customHeight="1"/>
    <row r="3202" ht="15.75" customHeight="1"/>
    <row r="3203" ht="15.75" customHeight="1"/>
    <row r="3204" ht="15.75" customHeight="1"/>
    <row r="3205" ht="15.75" customHeight="1"/>
    <row r="3206" ht="15.75" customHeight="1"/>
    <row r="3207" ht="15.75" customHeight="1"/>
    <row r="3208" ht="15.75" customHeight="1"/>
    <row r="3209" ht="15.75" customHeight="1"/>
    <row r="3210" ht="15.75" customHeight="1"/>
    <row r="3211" ht="15.75" customHeight="1"/>
    <row r="3212" ht="15.75" customHeight="1"/>
    <row r="3213" ht="15.75" customHeight="1"/>
    <row r="3214" ht="15.75" customHeight="1"/>
    <row r="3215" ht="15.75" customHeight="1"/>
    <row r="3216" ht="15.75" customHeight="1"/>
    <row r="3217" ht="15.75" customHeight="1"/>
    <row r="3218" ht="15.75" customHeight="1"/>
    <row r="3219" ht="15.75" customHeight="1"/>
    <row r="3220" ht="15.75" customHeight="1"/>
    <row r="3221" ht="15.75" customHeight="1"/>
    <row r="3222" ht="15.75" customHeight="1"/>
    <row r="3223" ht="15.75" customHeight="1"/>
    <row r="3224" ht="15.75" customHeight="1"/>
    <row r="3225" ht="15.75" customHeight="1"/>
    <row r="3226" ht="15.75" customHeight="1"/>
    <row r="3227" ht="15.75" customHeight="1"/>
    <row r="3228" ht="15.75" customHeight="1"/>
    <row r="3229" ht="15.75" customHeight="1"/>
    <row r="3230" ht="15.75" customHeight="1"/>
    <row r="3231" ht="15.75" customHeight="1"/>
    <row r="3232" ht="15.75" customHeight="1"/>
    <row r="3233" ht="15.75" customHeight="1"/>
    <row r="3234" ht="15.75" customHeight="1"/>
    <row r="3235" ht="15.75" customHeight="1"/>
    <row r="3236" ht="15.75" customHeight="1"/>
    <row r="3237" ht="15.75" customHeight="1"/>
    <row r="3238" ht="15.75" customHeight="1"/>
    <row r="3239" ht="15.75" customHeight="1"/>
    <row r="3240" ht="15.75" customHeight="1"/>
    <row r="3241" ht="15.75" customHeight="1"/>
    <row r="3242" ht="15.75" customHeight="1"/>
    <row r="3243" ht="15.75" customHeight="1"/>
    <row r="3244" ht="15.75" customHeight="1"/>
    <row r="3245" ht="15.75" customHeight="1"/>
    <row r="3246" ht="15.75" customHeight="1"/>
    <row r="3247" ht="15.75" customHeight="1"/>
    <row r="3248" ht="15.75" customHeight="1"/>
    <row r="3249" ht="15.75" customHeight="1"/>
    <row r="3250" ht="15.75" customHeight="1"/>
    <row r="3251" ht="15.75" customHeight="1"/>
    <row r="3252" ht="15.75" customHeight="1"/>
    <row r="3253" ht="15.75" customHeight="1"/>
    <row r="3254" ht="15.75" customHeight="1"/>
    <row r="3255" ht="15.75" customHeight="1"/>
    <row r="3256" ht="15.75" customHeight="1"/>
    <row r="3257" ht="15.75" customHeight="1"/>
    <row r="3258" ht="15.75" customHeight="1"/>
    <row r="3259" ht="15.75" customHeight="1"/>
    <row r="3260" ht="15.75" customHeight="1"/>
    <row r="3261" ht="15.75" customHeight="1"/>
    <row r="3262" ht="15.75" customHeight="1"/>
    <row r="3263" ht="15.75" customHeight="1"/>
    <row r="3264" ht="15.75" customHeight="1"/>
    <row r="3265" ht="15.75" customHeight="1"/>
    <row r="3266" ht="15.75" customHeight="1"/>
    <row r="3267" ht="15.75" customHeight="1"/>
    <row r="3268" ht="15.75" customHeight="1"/>
    <row r="3269" ht="15.75" customHeight="1"/>
    <row r="3270" ht="15.75" customHeight="1"/>
    <row r="3271" ht="15.75" customHeight="1"/>
    <row r="3272" ht="15.75" customHeight="1"/>
    <row r="3273" ht="15.75" customHeight="1"/>
    <row r="3274" ht="15.75" customHeight="1"/>
    <row r="3275" ht="15.75" customHeight="1"/>
    <row r="3276" ht="15.75" customHeight="1"/>
    <row r="3277" ht="15.75" customHeight="1"/>
    <row r="3278" ht="15.75" customHeight="1"/>
    <row r="3279" ht="15.75" customHeight="1"/>
    <row r="3280" ht="15.75" customHeight="1"/>
    <row r="3281" ht="15.75" customHeight="1"/>
    <row r="3282" ht="15.75" customHeight="1"/>
    <row r="3283" ht="15.75" customHeight="1"/>
    <row r="3284" ht="15.75" customHeight="1"/>
    <row r="3285" ht="15.75" customHeight="1"/>
    <row r="3286" ht="15.75" customHeight="1"/>
    <row r="3287" ht="15.75" customHeight="1"/>
    <row r="3288" ht="15.75" customHeight="1"/>
    <row r="3289" ht="15.75" customHeight="1"/>
    <row r="3290" ht="15.75" customHeight="1"/>
    <row r="3291" ht="15.75" customHeight="1"/>
    <row r="3292" ht="15.75" customHeight="1"/>
    <row r="3293" ht="15.75" customHeight="1"/>
    <row r="3294" ht="15.75" customHeight="1"/>
    <row r="3295" ht="15.75" customHeight="1"/>
    <row r="3296" ht="15.75" customHeight="1"/>
    <row r="3297" ht="15.75" customHeight="1"/>
    <row r="3298" ht="15.75" customHeight="1"/>
    <row r="3299" ht="15.75" customHeight="1"/>
    <row r="3300" ht="15.75" customHeight="1"/>
    <row r="3301" ht="15.75" customHeight="1"/>
    <row r="3302" ht="15.75" customHeight="1"/>
    <row r="3303" ht="15.75" customHeight="1"/>
    <row r="3304" ht="15.75" customHeight="1"/>
    <row r="3305" ht="15.75" customHeight="1"/>
    <row r="3306" ht="15.75" customHeight="1"/>
    <row r="3307" ht="15.75" customHeight="1"/>
    <row r="3308" ht="15.75" customHeight="1"/>
    <row r="3309" ht="15.75" customHeight="1"/>
    <row r="3310" ht="15.75" customHeight="1"/>
    <row r="3311" ht="15.75" customHeight="1"/>
    <row r="3312" ht="15.75" customHeight="1"/>
    <row r="3313" ht="15.75" customHeight="1"/>
    <row r="3314" ht="15.75" customHeight="1"/>
    <row r="3315" ht="15.75" customHeight="1"/>
    <row r="3316" ht="15.75" customHeight="1"/>
    <row r="3317" ht="15.75" customHeight="1"/>
    <row r="3318" ht="15.75" customHeight="1"/>
    <row r="3319" ht="15.75" customHeight="1"/>
    <row r="3320" ht="15.75" customHeight="1"/>
    <row r="3321" ht="15.75" customHeight="1"/>
    <row r="3322" ht="15.75" customHeight="1"/>
    <row r="3323" ht="15.75" customHeight="1"/>
    <row r="3324" ht="15.75" customHeight="1"/>
    <row r="3325" ht="15.75" customHeight="1"/>
    <row r="3326" ht="15.75" customHeight="1"/>
    <row r="3327" ht="15.75" customHeight="1"/>
    <row r="3328" ht="15.75" customHeight="1"/>
    <row r="3329" ht="15.75" customHeight="1"/>
    <row r="3330" ht="15.75" customHeight="1"/>
    <row r="3331" ht="15.75" customHeight="1"/>
    <row r="3332" ht="15.75" customHeight="1"/>
    <row r="3333" ht="15.75" customHeight="1"/>
    <row r="3334" ht="15.75" customHeight="1"/>
    <row r="3335" ht="15.75" customHeight="1"/>
    <row r="3336" ht="15.75" customHeight="1"/>
    <row r="3337" ht="15.75" customHeight="1"/>
    <row r="3338" ht="15.75" customHeight="1"/>
    <row r="3339" ht="15.75" customHeight="1"/>
    <row r="3340" ht="15.75" customHeight="1"/>
    <row r="3341" ht="15.75" customHeight="1"/>
    <row r="3342" ht="15.75" customHeight="1"/>
    <row r="3343" ht="15.75" customHeight="1"/>
    <row r="3344" ht="15.75" customHeight="1"/>
    <row r="3345" ht="15.75" customHeight="1"/>
    <row r="3346" ht="15.75" customHeight="1"/>
    <row r="3347" ht="15.75" customHeight="1"/>
    <row r="3348" ht="15.75" customHeight="1"/>
    <row r="3349" ht="15.75" customHeight="1"/>
    <row r="3350" ht="15.75" customHeight="1"/>
    <row r="3351" ht="15.75" customHeight="1"/>
    <row r="3352" ht="15.75" customHeight="1"/>
    <row r="3353" ht="15.75" customHeight="1"/>
    <row r="3354" ht="15.75" customHeight="1"/>
    <row r="3355" ht="15.75" customHeight="1"/>
    <row r="3356" ht="15.75" customHeight="1"/>
    <row r="3357" ht="15.75" customHeight="1"/>
    <row r="3358" ht="15.75" customHeight="1"/>
    <row r="3359" ht="15.75" customHeight="1"/>
    <row r="3360" ht="15.75" customHeight="1"/>
    <row r="3361" ht="15.75" customHeight="1"/>
    <row r="3362" ht="15.75" customHeight="1"/>
    <row r="3363" ht="15.75" customHeight="1"/>
    <row r="3364" ht="15.75" customHeight="1"/>
    <row r="3365" ht="15.75" customHeight="1"/>
    <row r="3366" ht="15.75" customHeight="1"/>
    <row r="3367" ht="15.75" customHeight="1"/>
    <row r="3368" ht="15.75" customHeight="1"/>
    <row r="3369" ht="15.75" customHeight="1"/>
    <row r="3370" ht="15.75" customHeight="1"/>
    <row r="3371" ht="15.75" customHeight="1"/>
    <row r="3372" ht="15.75" customHeight="1"/>
    <row r="3373" ht="15.75" customHeight="1"/>
    <row r="3374" ht="15.75" customHeight="1"/>
    <row r="3375" ht="15.75" customHeight="1"/>
    <row r="3376" ht="15.75" customHeight="1"/>
    <row r="3377" ht="15.75" customHeight="1"/>
    <row r="3378" ht="15.75" customHeight="1"/>
    <row r="3379" ht="15.75" customHeight="1"/>
    <row r="3380" ht="15.75" customHeight="1"/>
    <row r="3381" ht="15.75" customHeight="1"/>
    <row r="3382" ht="15.75" customHeight="1"/>
    <row r="3383" ht="15.75" customHeight="1"/>
    <row r="3384" ht="15.75" customHeight="1"/>
    <row r="3385" ht="15.75" customHeight="1"/>
    <row r="3386" ht="15.75" customHeight="1"/>
    <row r="3387" ht="15.75" customHeight="1"/>
    <row r="3388" ht="15.75" customHeight="1"/>
    <row r="3389" ht="15.75" customHeight="1"/>
    <row r="3390" ht="15.75" customHeight="1"/>
    <row r="3391" ht="15.75" customHeight="1"/>
    <row r="3392" ht="15.75" customHeight="1"/>
    <row r="3393" ht="15.75" customHeight="1"/>
    <row r="3394" ht="15.75" customHeight="1"/>
    <row r="3395" ht="15.75" customHeight="1"/>
    <row r="3396" ht="15.75" customHeight="1"/>
    <row r="3397" ht="15.75" customHeight="1"/>
    <row r="3398" ht="15.75" customHeight="1"/>
    <row r="3399" ht="15.75" customHeight="1"/>
    <row r="3400" ht="15.75" customHeight="1"/>
    <row r="3401" ht="15.75" customHeight="1"/>
    <row r="3402" ht="15.75" customHeight="1"/>
    <row r="3403" ht="15.75" customHeight="1"/>
    <row r="3404" ht="15.75" customHeight="1"/>
    <row r="3405" ht="15.75" customHeight="1"/>
    <row r="3406" ht="15.75" customHeight="1"/>
    <row r="3407" ht="15.75" customHeight="1"/>
    <row r="3408" ht="15.75" customHeight="1"/>
    <row r="3409" ht="15.75" customHeight="1"/>
    <row r="3410" ht="15.75" customHeight="1"/>
    <row r="3411" ht="15.75" customHeight="1"/>
    <row r="3412" ht="15.75" customHeight="1"/>
    <row r="3413" ht="15.75" customHeight="1"/>
    <row r="3414" ht="15.75" customHeight="1"/>
    <row r="3415" ht="15.75" customHeight="1"/>
    <row r="3416" ht="15.75" customHeight="1"/>
    <row r="3417" ht="15.75" customHeight="1"/>
    <row r="3418" ht="15.75" customHeight="1"/>
    <row r="3419" ht="15.75" customHeight="1"/>
    <row r="3420" ht="15.75" customHeight="1"/>
    <row r="3421" ht="15.75" customHeight="1"/>
    <row r="3422" ht="15.75" customHeight="1"/>
    <row r="3423" ht="15.75" customHeight="1"/>
    <row r="3424" ht="15.75" customHeight="1"/>
    <row r="3425" ht="15.75" customHeight="1"/>
    <row r="3426" ht="15.75" customHeight="1"/>
    <row r="3427" ht="15.75" customHeight="1"/>
    <row r="3428" ht="15.75" customHeight="1"/>
    <row r="3429" ht="15.75" customHeight="1"/>
    <row r="3430" ht="15.75" customHeight="1"/>
    <row r="3431" ht="15.75" customHeight="1"/>
    <row r="3432" ht="15.75" customHeight="1"/>
    <row r="3433" ht="15.75" customHeight="1"/>
    <row r="3434" ht="15.75" customHeight="1"/>
    <row r="3435" ht="15.75" customHeight="1"/>
    <row r="3436" ht="15.75" customHeight="1"/>
    <row r="3437" ht="15.75" customHeight="1"/>
    <row r="3438" ht="15.75" customHeight="1"/>
    <row r="3439" ht="15.75" customHeight="1"/>
    <row r="3440" ht="15.75" customHeight="1"/>
    <row r="3441" ht="15.75" customHeight="1"/>
    <row r="3442" ht="15.75" customHeight="1"/>
    <row r="3443" ht="15.75" customHeight="1"/>
    <row r="3444" ht="15.75" customHeight="1"/>
    <row r="3445" ht="15.75" customHeight="1"/>
    <row r="3446" ht="15.75" customHeight="1"/>
    <row r="3447" ht="15.75" customHeight="1"/>
    <row r="3448" ht="15.75" customHeight="1"/>
    <row r="3449" ht="15.75" customHeight="1"/>
    <row r="3450" ht="15.75" customHeight="1"/>
    <row r="3451" ht="15.75" customHeight="1"/>
    <row r="3452" ht="15.75" customHeight="1"/>
    <row r="3453" ht="15.75" customHeight="1"/>
    <row r="3454" ht="15.75" customHeight="1"/>
    <row r="3455" ht="15.75" customHeight="1"/>
    <row r="3456" ht="15.75" customHeight="1"/>
    <row r="3457" ht="15.75" customHeight="1"/>
    <row r="3458" ht="15.75" customHeight="1"/>
    <row r="3459" ht="15.75" customHeight="1"/>
    <row r="3460" ht="15.75" customHeight="1"/>
    <row r="3461" ht="15.75" customHeight="1"/>
    <row r="3462" ht="15.75" customHeight="1"/>
    <row r="3463" ht="15.75" customHeight="1"/>
    <row r="3464" ht="15.75" customHeight="1"/>
    <row r="3465" ht="15.75" customHeight="1"/>
    <row r="3466" ht="15.75" customHeight="1"/>
    <row r="3467" ht="15.75" customHeight="1"/>
    <row r="3468" ht="15.75" customHeight="1"/>
    <row r="3469" ht="15.75" customHeight="1"/>
    <row r="3470" ht="15.75" customHeight="1"/>
    <row r="3471" ht="15.75" customHeight="1"/>
    <row r="3472" ht="15.75" customHeight="1"/>
    <row r="3473" ht="15.75" customHeight="1"/>
    <row r="3474" ht="15.75" customHeight="1"/>
    <row r="3475" ht="15.75" customHeight="1"/>
    <row r="3476" ht="15.75" customHeight="1"/>
    <row r="3477" ht="15.75" customHeight="1"/>
    <row r="3478" ht="15.75" customHeight="1"/>
    <row r="3479" ht="15.75" customHeight="1"/>
    <row r="3480" ht="15.75" customHeight="1"/>
    <row r="3481" ht="15.75" customHeight="1"/>
    <row r="3482" ht="15.75" customHeight="1"/>
    <row r="3483" ht="15.75" customHeight="1"/>
    <row r="3484" ht="15.75" customHeight="1"/>
    <row r="3485" ht="15.75" customHeight="1"/>
    <row r="3486" ht="15.75" customHeight="1"/>
    <row r="3487" ht="15.75" customHeight="1"/>
    <row r="3488" ht="15.75" customHeight="1"/>
    <row r="3489" ht="15.75" customHeight="1"/>
    <row r="3490" ht="15.75" customHeight="1"/>
    <row r="3491" ht="15.75" customHeight="1"/>
    <row r="3492" ht="15.75" customHeight="1"/>
    <row r="3493" ht="15.75" customHeight="1"/>
    <row r="3494" ht="15.75" customHeight="1"/>
    <row r="3495" ht="15.75" customHeight="1"/>
    <row r="3496" ht="15.75" customHeight="1"/>
    <row r="3497" ht="15.75" customHeight="1"/>
    <row r="3498" ht="15.75" customHeight="1"/>
    <row r="3499" ht="15.75" customHeight="1"/>
    <row r="3500" ht="15.75" customHeight="1"/>
    <row r="3501" ht="15.75" customHeight="1"/>
    <row r="3502" ht="15.75" customHeight="1"/>
    <row r="3503" ht="15.75" customHeight="1"/>
    <row r="3504" ht="15.75" customHeight="1"/>
    <row r="3505" ht="15.75" customHeight="1"/>
    <row r="3506" ht="15.75" customHeight="1"/>
    <row r="3507" ht="15.75" customHeight="1"/>
    <row r="3508" ht="15.75" customHeight="1"/>
    <row r="3509" ht="15.75" customHeight="1"/>
    <row r="3510" ht="15.75" customHeight="1"/>
    <row r="3511" ht="15.75" customHeight="1"/>
    <row r="3512" ht="15.75" customHeight="1"/>
    <row r="3513" ht="15.75" customHeight="1"/>
    <row r="3514" ht="15.75" customHeight="1"/>
    <row r="3515" ht="15.75" customHeight="1"/>
    <row r="3516" ht="15.75" customHeight="1"/>
    <row r="3517" ht="15.75" customHeight="1"/>
    <row r="3518" ht="15.75" customHeight="1"/>
    <row r="3519" ht="15.75" customHeight="1"/>
    <row r="3520" ht="15.75" customHeight="1"/>
    <row r="3521" ht="15.75" customHeight="1"/>
    <row r="3522" ht="15.75" customHeight="1"/>
    <row r="3523" ht="15.75" customHeight="1"/>
    <row r="3524" ht="15.75" customHeight="1"/>
    <row r="3525" ht="15.75" customHeight="1"/>
    <row r="3526" ht="15.75" customHeight="1"/>
    <row r="3527" ht="15.75" customHeight="1"/>
    <row r="3528" ht="15.75" customHeight="1"/>
    <row r="3529" ht="15.75" customHeight="1"/>
    <row r="3530" ht="15.75" customHeight="1"/>
    <row r="3531" ht="15.75" customHeight="1"/>
    <row r="3532" ht="15.75" customHeight="1"/>
    <row r="3533" ht="15.75" customHeight="1"/>
    <row r="3534" ht="15.75" customHeight="1"/>
    <row r="3535" ht="15.75" customHeight="1"/>
    <row r="3536" ht="15.75" customHeight="1"/>
    <row r="3537" ht="15.75" customHeight="1"/>
    <row r="3538" ht="15.75" customHeight="1"/>
    <row r="3539" ht="15.75" customHeight="1"/>
    <row r="3540" ht="15.75" customHeight="1"/>
    <row r="3541" ht="15.75" customHeight="1"/>
    <row r="3542" ht="15.75" customHeight="1"/>
    <row r="3543" ht="15.75" customHeight="1"/>
    <row r="3544" ht="15.75" customHeight="1"/>
    <row r="3545" ht="15.75" customHeight="1"/>
    <row r="3546" ht="15.75" customHeight="1"/>
    <row r="3547" ht="15.75" customHeight="1"/>
    <row r="3548" ht="15.75" customHeight="1"/>
    <row r="3549" ht="15.75" customHeight="1"/>
    <row r="3550" ht="15.75" customHeight="1"/>
    <row r="3551" ht="15.75" customHeight="1"/>
    <row r="3552" ht="15.75" customHeight="1"/>
    <row r="3553" ht="15.75" customHeight="1"/>
    <row r="3554" ht="15.75" customHeight="1"/>
    <row r="3555" ht="15.75" customHeight="1"/>
    <row r="3556" ht="15.75" customHeight="1"/>
    <row r="3557" ht="15.75" customHeight="1"/>
    <row r="3558" ht="15.75" customHeight="1"/>
    <row r="3559" ht="15.75" customHeight="1"/>
    <row r="3560" ht="15.75" customHeight="1"/>
    <row r="3561" ht="15.75" customHeight="1"/>
    <row r="3562" ht="15.75" customHeight="1"/>
    <row r="3563" ht="15.75" customHeight="1"/>
    <row r="3564" ht="15.75" customHeight="1"/>
    <row r="3565" ht="15.75" customHeight="1"/>
    <row r="3566" ht="15.75" customHeight="1"/>
    <row r="3567" ht="15.75" customHeight="1"/>
    <row r="3568" ht="15.75" customHeight="1"/>
    <row r="3569" ht="15.75" customHeight="1"/>
    <row r="3570" ht="15.75" customHeight="1"/>
    <row r="3571" ht="15.75" customHeight="1"/>
    <row r="3572" ht="15.75" customHeight="1"/>
    <row r="3573" ht="15.75" customHeight="1"/>
    <row r="3574" ht="15.75" customHeight="1"/>
    <row r="3575" ht="15.75" customHeight="1"/>
    <row r="3576" ht="15.75" customHeight="1"/>
    <row r="3577" ht="15.75" customHeight="1"/>
    <row r="3578" ht="15.75" customHeight="1"/>
    <row r="3579" ht="15.75" customHeight="1"/>
    <row r="3580" ht="15.75" customHeight="1"/>
    <row r="3581" ht="15.75" customHeight="1"/>
    <row r="3582" ht="15.75" customHeight="1"/>
    <row r="3583" ht="15.75" customHeight="1"/>
    <row r="3584" ht="15.75" customHeight="1"/>
    <row r="3585" ht="15.75" customHeight="1"/>
    <row r="3586" ht="15.75" customHeight="1"/>
    <row r="3587" ht="15.75" customHeight="1"/>
    <row r="3588" ht="15.75" customHeight="1"/>
    <row r="3589" ht="15.75" customHeight="1"/>
    <row r="3590" ht="15.75" customHeight="1"/>
    <row r="3591" ht="15.75" customHeight="1"/>
    <row r="3592" ht="15.75" customHeight="1"/>
    <row r="3593" ht="15.75" customHeight="1"/>
    <row r="3594" ht="15.75" customHeight="1"/>
    <row r="3595" ht="15.75" customHeight="1"/>
    <row r="3596" ht="15.75" customHeight="1"/>
    <row r="3597" ht="15.75" customHeight="1"/>
    <row r="3598" ht="15.75" customHeight="1"/>
    <row r="3599" ht="15.75" customHeight="1"/>
    <row r="3600" ht="15.75" customHeight="1"/>
    <row r="3601" ht="15.75" customHeight="1"/>
    <row r="3602" ht="15.75" customHeight="1"/>
    <row r="3603" ht="15.75" customHeight="1"/>
    <row r="3604" ht="15.75" customHeight="1"/>
    <row r="3605" ht="15.75" customHeight="1"/>
    <row r="3606" ht="15.75" customHeight="1"/>
    <row r="3607" ht="15.75" customHeight="1"/>
    <row r="3608" ht="15.75" customHeight="1"/>
    <row r="3609" ht="15.75" customHeight="1"/>
    <row r="3610" ht="15.75" customHeight="1"/>
    <row r="3611" ht="15.75" customHeight="1"/>
    <row r="3612" ht="15.75" customHeight="1"/>
    <row r="3613" ht="15.75" customHeight="1"/>
    <row r="3614" ht="15.75" customHeight="1"/>
    <row r="3615" ht="15.75" customHeight="1"/>
    <row r="3616" ht="15.75" customHeight="1"/>
    <row r="3617" ht="15.75" customHeight="1"/>
    <row r="3618" ht="15.75" customHeight="1"/>
    <row r="3619" ht="15.75" customHeight="1"/>
    <row r="3620" ht="15.75" customHeight="1"/>
    <row r="3621" ht="15.75" customHeight="1"/>
    <row r="3622" ht="15.75" customHeight="1"/>
    <row r="3623" ht="15.75" customHeight="1"/>
    <row r="3624" ht="15.75" customHeight="1"/>
    <row r="3625" ht="15.75" customHeight="1"/>
    <row r="3626" ht="15.75" customHeight="1"/>
    <row r="3627" ht="15.75" customHeight="1"/>
    <row r="3628" ht="15.75" customHeight="1"/>
    <row r="3629" ht="15.75" customHeight="1"/>
    <row r="3630" ht="15.75" customHeight="1"/>
    <row r="3631" ht="15.75" customHeight="1"/>
    <row r="3632" ht="15.75" customHeight="1"/>
    <row r="3633" ht="15.75" customHeight="1"/>
    <row r="3634" ht="15.75" customHeight="1"/>
    <row r="3635" ht="15.75" customHeight="1"/>
    <row r="3636" ht="15.75" customHeight="1"/>
    <row r="3637" ht="15.75" customHeight="1"/>
    <row r="3638" ht="15.75" customHeight="1"/>
    <row r="3639" ht="15.75" customHeight="1"/>
    <row r="3640" ht="15.75" customHeight="1"/>
    <row r="3641" ht="15.75" customHeight="1"/>
    <row r="3642" ht="15.75" customHeight="1"/>
    <row r="3643" ht="15.75" customHeight="1"/>
    <row r="3644" ht="15.75" customHeight="1"/>
    <row r="3645" ht="15.75" customHeight="1"/>
    <row r="3646" ht="15.75" customHeight="1"/>
    <row r="3647" ht="15.75" customHeight="1"/>
    <row r="3648" ht="15.75" customHeight="1"/>
    <row r="3649" ht="15.75" customHeight="1"/>
    <row r="3650" ht="15.75" customHeight="1"/>
    <row r="3651" ht="15.75" customHeight="1"/>
    <row r="3652" ht="15.75" customHeight="1"/>
    <row r="3653" ht="15.75" customHeight="1"/>
    <row r="3654" ht="15.75" customHeight="1"/>
    <row r="3655" ht="15.75" customHeight="1"/>
    <row r="3656" ht="15.75" customHeight="1"/>
    <row r="3657" ht="15.75" customHeight="1"/>
    <row r="3658" ht="15.75" customHeight="1"/>
    <row r="3659" ht="15.75" customHeight="1"/>
    <row r="3660" ht="15.75" customHeight="1"/>
    <row r="3661" ht="15.75" customHeight="1"/>
    <row r="3662" ht="15.75" customHeight="1"/>
    <row r="3663" ht="15.75" customHeight="1"/>
    <row r="3664" ht="15.75" customHeight="1"/>
    <row r="3665" ht="15.75" customHeight="1"/>
    <row r="3666" ht="15.75" customHeight="1"/>
    <row r="3667" ht="15.75" customHeight="1"/>
    <row r="3668" ht="15.75" customHeight="1"/>
    <row r="3669" ht="15.75" customHeight="1"/>
    <row r="3670" ht="15.75" customHeight="1"/>
    <row r="3671" ht="15.75" customHeight="1"/>
    <row r="3672" ht="15.75" customHeight="1"/>
    <row r="3673" ht="15.75" customHeight="1"/>
    <row r="3674" ht="15.75" customHeight="1"/>
    <row r="3675" ht="15.75" customHeight="1"/>
    <row r="3676" ht="15.75" customHeight="1"/>
    <row r="3677" ht="15.75" customHeight="1"/>
    <row r="3678" ht="15.75" customHeight="1"/>
    <row r="3679" ht="15.75" customHeight="1"/>
    <row r="3680" ht="15.75" customHeight="1"/>
    <row r="3681" ht="15.75" customHeight="1"/>
    <row r="3682" ht="15.75" customHeight="1"/>
    <row r="3683" ht="15.75" customHeight="1"/>
    <row r="3684" ht="15.75" customHeight="1"/>
    <row r="3685" ht="15.75" customHeight="1"/>
    <row r="3686" ht="15.75" customHeight="1"/>
    <row r="3687" ht="15.75" customHeight="1"/>
    <row r="3688" ht="15.75" customHeight="1"/>
    <row r="3689" ht="15.75" customHeight="1"/>
    <row r="3690" ht="15.75" customHeight="1"/>
    <row r="3691" ht="15.75" customHeight="1"/>
    <row r="3692" ht="15.75" customHeight="1"/>
    <row r="3693" ht="15.75" customHeight="1"/>
    <row r="3694" ht="15.75" customHeight="1"/>
    <row r="3695" ht="15.75" customHeight="1"/>
    <row r="3696" ht="15.75" customHeight="1"/>
    <row r="3697" ht="15.75" customHeight="1"/>
    <row r="3698" ht="15.75" customHeight="1"/>
    <row r="3699" ht="15.75" customHeight="1"/>
    <row r="3700" ht="15.75" customHeight="1"/>
    <row r="3701" ht="15.75" customHeight="1"/>
    <row r="3702" ht="15.75" customHeight="1"/>
    <row r="3703" ht="15.75" customHeight="1"/>
    <row r="3704" ht="15.75" customHeight="1"/>
    <row r="3705" ht="15.75" customHeight="1"/>
    <row r="3706" ht="15.75" customHeight="1"/>
    <row r="3707" ht="15.75" customHeight="1"/>
    <row r="3708" ht="15.75" customHeight="1"/>
    <row r="3709" ht="15.75" customHeight="1"/>
    <row r="3710" ht="15.75" customHeight="1"/>
    <row r="3711" ht="15.75" customHeight="1"/>
    <row r="3712" ht="15.75" customHeight="1"/>
    <row r="3713" ht="15.75" customHeight="1"/>
    <row r="3714" ht="15.75" customHeight="1"/>
    <row r="3715" ht="15.75" customHeight="1"/>
    <row r="3716" ht="15.75" customHeight="1"/>
    <row r="3717" ht="15.75" customHeight="1"/>
    <row r="3718" ht="15.75" customHeight="1"/>
    <row r="3719" ht="15.75" customHeight="1"/>
    <row r="3720" ht="15.75" customHeight="1"/>
    <row r="3721" ht="15.75" customHeight="1"/>
    <row r="3722" ht="15.75" customHeight="1"/>
    <row r="3723" ht="15.75" customHeight="1"/>
    <row r="3724" ht="15.75" customHeight="1"/>
    <row r="3725" ht="15.75" customHeight="1"/>
    <row r="3726" ht="15.75" customHeight="1"/>
    <row r="3727" ht="15.75" customHeight="1"/>
    <row r="3728" ht="15.75" customHeight="1"/>
    <row r="3729" ht="15.75" customHeight="1"/>
    <row r="3730" ht="15.75" customHeight="1"/>
    <row r="3731" ht="15.75" customHeight="1"/>
    <row r="3732" ht="15.75" customHeight="1"/>
    <row r="3733" ht="15.75" customHeight="1"/>
    <row r="3734" ht="15.75" customHeight="1"/>
    <row r="3735" ht="15.75" customHeight="1"/>
    <row r="3736" ht="15.75" customHeight="1"/>
    <row r="3737" ht="15.75" customHeight="1"/>
    <row r="3738" ht="15.75" customHeight="1"/>
    <row r="3739" ht="15.75" customHeight="1"/>
    <row r="3740" ht="15.75" customHeight="1"/>
    <row r="3741" ht="15.75" customHeight="1"/>
    <row r="3742" ht="15.75" customHeight="1"/>
    <row r="3743" ht="15.75" customHeight="1"/>
    <row r="3744" ht="15.75" customHeight="1"/>
    <row r="3745" ht="15.75" customHeight="1"/>
    <row r="3746" ht="15.75" customHeight="1"/>
    <row r="3747" ht="15.75" customHeight="1"/>
    <row r="3748" ht="15.75" customHeight="1"/>
    <row r="3749" ht="15.75" customHeight="1"/>
    <row r="3750" ht="15.75" customHeight="1"/>
    <row r="3751" ht="15.75" customHeight="1"/>
    <row r="3752" ht="15.75" customHeight="1"/>
    <row r="3753" ht="15.75" customHeight="1"/>
    <row r="3754" ht="15.75" customHeight="1"/>
    <row r="3755" ht="15.75" customHeight="1"/>
    <row r="3756" ht="15.75" customHeight="1"/>
    <row r="3757" ht="15.75" customHeight="1"/>
    <row r="3758" ht="15.75" customHeight="1"/>
    <row r="3759" ht="15.75" customHeight="1"/>
    <row r="3760" ht="15.75" customHeight="1"/>
    <row r="3761" ht="15.75" customHeight="1"/>
    <row r="3762" ht="15.75" customHeight="1"/>
    <row r="3763" ht="15.75" customHeight="1"/>
    <row r="3764" ht="15.75" customHeight="1"/>
    <row r="3765" ht="15.75" customHeight="1"/>
    <row r="3766" ht="15.75" customHeight="1"/>
    <row r="3767" ht="15.75" customHeight="1"/>
    <row r="3768" ht="15.75" customHeight="1"/>
    <row r="3769" ht="15.75" customHeight="1"/>
    <row r="3770" ht="15.75" customHeight="1"/>
    <row r="3771" ht="15.75" customHeight="1"/>
    <row r="3772" ht="15.75" customHeight="1"/>
    <row r="3773" ht="15.75" customHeight="1"/>
    <row r="3774" ht="15.75" customHeight="1"/>
    <row r="3775" ht="15.75" customHeight="1"/>
    <row r="3776" ht="15.75" customHeight="1"/>
    <row r="3777" ht="15.75" customHeight="1"/>
    <row r="3778" ht="15.75" customHeight="1"/>
    <row r="3779" ht="15.75" customHeight="1"/>
    <row r="3780" ht="15.75" customHeight="1"/>
    <row r="3781" ht="15.75" customHeight="1"/>
    <row r="3782" ht="15.75" customHeight="1"/>
    <row r="3783" ht="15.75" customHeight="1"/>
    <row r="3784" ht="15.75" customHeight="1"/>
    <row r="3785" ht="15.75" customHeight="1"/>
    <row r="3786" ht="15.75" customHeight="1"/>
    <row r="3787" ht="15.75" customHeight="1"/>
    <row r="3788" ht="15.75" customHeight="1"/>
    <row r="3789" ht="15.75" customHeight="1"/>
    <row r="3790" ht="15.75" customHeight="1"/>
    <row r="3791" ht="15.75" customHeight="1"/>
    <row r="3792" ht="15.75" customHeight="1"/>
    <row r="3793" ht="15.75" customHeight="1"/>
    <row r="3794" ht="15.75" customHeight="1"/>
    <row r="3795" ht="15.75" customHeight="1"/>
    <row r="3796" ht="15.75" customHeight="1"/>
    <row r="3797" ht="15.75" customHeight="1"/>
    <row r="3798" ht="15.75" customHeight="1"/>
    <row r="3799" ht="15.75" customHeight="1"/>
    <row r="3800" ht="15.75" customHeight="1"/>
    <row r="3801" ht="15.75" customHeight="1"/>
    <row r="3802" ht="15.75" customHeight="1"/>
    <row r="3803" ht="15.75" customHeight="1"/>
    <row r="3804" ht="15.75" customHeight="1"/>
    <row r="3805" ht="15.75" customHeight="1"/>
    <row r="3806" ht="15.75" customHeight="1"/>
    <row r="3807" ht="15.75" customHeight="1"/>
    <row r="3808" ht="15.75" customHeight="1"/>
    <row r="3809" ht="15.75" customHeight="1"/>
    <row r="3810" ht="15.75" customHeight="1"/>
    <row r="3811" ht="15.75" customHeight="1"/>
    <row r="3812" ht="15.75" customHeight="1"/>
    <row r="3813" ht="15.75" customHeight="1"/>
    <row r="3814" ht="15.75" customHeight="1"/>
    <row r="3815" ht="15.75" customHeight="1"/>
    <row r="3816" ht="15.75" customHeight="1"/>
    <row r="3817" ht="15.75" customHeight="1"/>
    <row r="3818" ht="15.75" customHeight="1"/>
    <row r="3819" ht="15.75" customHeight="1"/>
    <row r="3820" ht="15.75" customHeight="1"/>
    <row r="3821" ht="15.75" customHeight="1"/>
    <row r="3822" ht="15.75" customHeight="1"/>
    <row r="3823" ht="15.75" customHeight="1"/>
    <row r="3824" ht="15.75" customHeight="1"/>
    <row r="3825" ht="15.75" customHeight="1"/>
    <row r="3826" ht="15.75" customHeight="1"/>
    <row r="3827" ht="15.75" customHeight="1"/>
    <row r="3828" ht="15.75" customHeight="1"/>
    <row r="3829" ht="15.75" customHeight="1"/>
    <row r="3830" ht="15.75" customHeight="1"/>
    <row r="3831" ht="15.75" customHeight="1"/>
    <row r="3832" ht="15.75" customHeight="1"/>
    <row r="3833" ht="15.75" customHeight="1"/>
    <row r="3834" ht="15.75" customHeight="1"/>
    <row r="3835" ht="15.75" customHeight="1"/>
    <row r="3836" ht="15.75" customHeight="1"/>
    <row r="3837" ht="15.75" customHeight="1"/>
    <row r="3838" ht="15.75" customHeight="1"/>
    <row r="3839" ht="15.75" customHeight="1"/>
    <row r="3840" ht="15.75" customHeight="1"/>
    <row r="3841" ht="15.75" customHeight="1"/>
    <row r="3842" ht="15.75" customHeight="1"/>
    <row r="3843" ht="15.75" customHeight="1"/>
    <row r="3844" ht="15.75" customHeight="1"/>
    <row r="3845" ht="15.75" customHeight="1"/>
    <row r="3846" ht="15.75" customHeight="1"/>
    <row r="3847" ht="15.75" customHeight="1"/>
    <row r="3848" ht="15.75" customHeight="1"/>
    <row r="3849" ht="15.75" customHeight="1"/>
    <row r="3850" ht="15.75" customHeight="1"/>
    <row r="3851" ht="15.75" customHeight="1"/>
    <row r="3852" ht="15.75" customHeight="1"/>
    <row r="3853" ht="15.75" customHeight="1"/>
    <row r="3854" ht="15.75" customHeight="1"/>
    <row r="3855" ht="15.75" customHeight="1"/>
    <row r="3856" ht="15.75" customHeight="1"/>
    <row r="3857" ht="15.75" customHeight="1"/>
    <row r="3858" ht="15.75" customHeight="1"/>
    <row r="3859" ht="15.75" customHeight="1"/>
    <row r="3860" ht="15.75" customHeight="1"/>
    <row r="3861" ht="15.75" customHeight="1"/>
    <row r="3862" ht="15.75" customHeight="1"/>
    <row r="3863" ht="15.75" customHeight="1"/>
    <row r="3864" ht="15.75" customHeight="1"/>
    <row r="3865" ht="15.75" customHeight="1"/>
    <row r="3866" ht="15.75" customHeight="1"/>
    <row r="3867" ht="15.75" customHeight="1"/>
    <row r="3868" ht="15.75" customHeight="1"/>
    <row r="3869" ht="15.75" customHeight="1"/>
    <row r="3870" ht="15.75" customHeight="1"/>
    <row r="3871" ht="15.75" customHeight="1"/>
    <row r="3872" ht="15.75" customHeight="1"/>
    <row r="3873" ht="15.75" customHeight="1"/>
    <row r="3874" ht="15.75" customHeight="1"/>
    <row r="3875" ht="15.75" customHeight="1"/>
    <row r="3876" ht="15.75" customHeight="1"/>
    <row r="3877" ht="15.75" customHeight="1"/>
    <row r="3878" ht="15.75" customHeight="1"/>
    <row r="3879" ht="15.75" customHeight="1"/>
    <row r="3880" ht="15.75" customHeight="1"/>
    <row r="3881" ht="15.75" customHeight="1"/>
    <row r="3882" ht="15.75" customHeight="1"/>
    <row r="3883" ht="15.75" customHeight="1"/>
    <row r="3884" ht="15.75" customHeight="1"/>
    <row r="3885" ht="15.75" customHeight="1"/>
    <row r="3886" ht="15.75" customHeight="1"/>
    <row r="3887" ht="15.75" customHeight="1"/>
    <row r="3888" ht="15.75" customHeight="1"/>
    <row r="3889" ht="15.75" customHeight="1"/>
    <row r="3890" ht="15.75" customHeight="1"/>
    <row r="3891" ht="15.75" customHeight="1"/>
    <row r="3892" ht="15.75" customHeight="1"/>
    <row r="3893" ht="15.75" customHeight="1"/>
    <row r="3894" ht="15.75" customHeight="1"/>
    <row r="3895" ht="15.75" customHeight="1"/>
    <row r="3896" ht="15.75" customHeight="1"/>
    <row r="3897" ht="15.75" customHeight="1"/>
    <row r="3898" ht="15.75" customHeight="1"/>
    <row r="3899" ht="15.75" customHeight="1"/>
    <row r="3900" ht="15.75" customHeight="1"/>
    <row r="3901" ht="15.75" customHeight="1"/>
    <row r="3902" ht="15.75" customHeight="1"/>
    <row r="3903" ht="15.75" customHeight="1"/>
    <row r="3904" ht="15.75" customHeight="1"/>
    <row r="3905" ht="15.75" customHeight="1"/>
    <row r="3906" ht="15.75" customHeight="1"/>
    <row r="3907" ht="15.75" customHeight="1"/>
    <row r="3908" ht="15.75" customHeight="1"/>
    <row r="3909" ht="15.75" customHeight="1"/>
    <row r="3910" ht="15.75" customHeight="1"/>
    <row r="3911" ht="15.75" customHeight="1"/>
    <row r="3912" ht="15.75" customHeight="1"/>
    <row r="3913" ht="15.75" customHeight="1"/>
    <row r="3914" ht="15.75" customHeight="1"/>
    <row r="3915" ht="15.75" customHeight="1"/>
    <row r="3916" ht="15.75" customHeight="1"/>
    <row r="3917" ht="15.75" customHeight="1"/>
    <row r="3918" ht="15.75" customHeight="1"/>
    <row r="3919" ht="15.75" customHeight="1"/>
    <row r="3920" ht="15.75" customHeight="1"/>
    <row r="3921" ht="15.75" customHeight="1"/>
    <row r="3922" ht="15.75" customHeight="1"/>
    <row r="3923" ht="15.75" customHeight="1"/>
    <row r="3924" ht="15.75" customHeight="1"/>
    <row r="3925" ht="15.75" customHeight="1"/>
    <row r="3926" ht="15.75" customHeight="1"/>
    <row r="3927" ht="15.75" customHeight="1"/>
    <row r="3928" ht="15.75" customHeight="1"/>
    <row r="3929" ht="15.75" customHeight="1"/>
    <row r="3930" ht="15.75" customHeight="1"/>
    <row r="3931" ht="15.75" customHeight="1"/>
    <row r="3932" ht="15.75" customHeight="1"/>
    <row r="3933" ht="15.75" customHeight="1"/>
    <row r="3934" ht="15.75" customHeight="1"/>
    <row r="3935" ht="15.75" customHeight="1"/>
    <row r="3936" ht="15.75" customHeight="1"/>
    <row r="3937" ht="15.75" customHeight="1"/>
    <row r="3938" ht="15.75" customHeight="1"/>
    <row r="3939" ht="15.75" customHeight="1"/>
    <row r="3940" ht="15.75" customHeight="1"/>
    <row r="3941" ht="15.75" customHeight="1"/>
    <row r="3942" ht="15.75" customHeight="1"/>
    <row r="3943" ht="15.75" customHeight="1"/>
    <row r="3944" ht="15.75" customHeight="1"/>
    <row r="3945" ht="15.75" customHeight="1"/>
    <row r="3946" ht="15.75" customHeight="1"/>
    <row r="3947" ht="15.75" customHeight="1"/>
    <row r="3948" ht="15.75" customHeight="1"/>
    <row r="3949" ht="15.75" customHeight="1"/>
    <row r="3950" ht="15.75" customHeight="1"/>
    <row r="3951" ht="15.75" customHeight="1"/>
    <row r="3952" ht="15.75" customHeight="1"/>
    <row r="3953" ht="15.75" customHeight="1"/>
    <row r="3954" ht="15.75" customHeight="1"/>
    <row r="3955" ht="15.75" customHeight="1"/>
    <row r="3956" ht="15.75" customHeight="1"/>
    <row r="3957" ht="15.75" customHeight="1"/>
    <row r="3958" ht="15.75" customHeight="1"/>
    <row r="3959" ht="15.75" customHeight="1"/>
    <row r="3960" ht="15.75" customHeight="1"/>
    <row r="3961" ht="15.75" customHeight="1"/>
    <row r="3962" ht="15.75" customHeight="1"/>
    <row r="3963" ht="15.75" customHeight="1"/>
    <row r="3964" ht="15.75" customHeight="1"/>
    <row r="3965" ht="15.75" customHeight="1"/>
    <row r="3966" ht="15.75" customHeight="1"/>
    <row r="3967" ht="15.75" customHeight="1"/>
    <row r="3968" ht="15.75" customHeight="1"/>
    <row r="3969" ht="15.75" customHeight="1"/>
    <row r="3970" ht="15.75" customHeight="1"/>
    <row r="3971" ht="15.75" customHeight="1"/>
    <row r="3972" ht="15.75" customHeight="1"/>
    <row r="3973" ht="15.75" customHeight="1"/>
    <row r="3974" ht="15.75" customHeight="1"/>
    <row r="3975" ht="15.75" customHeight="1"/>
    <row r="3976" ht="15.75" customHeight="1"/>
    <row r="3977" ht="15.75" customHeight="1"/>
    <row r="3978" ht="15.75" customHeight="1"/>
    <row r="3979" ht="15.75" customHeight="1"/>
    <row r="3980" ht="15.75" customHeight="1"/>
    <row r="3981" ht="15.75" customHeight="1"/>
    <row r="3982" ht="15.75" customHeight="1"/>
    <row r="3983" ht="15.75" customHeight="1"/>
    <row r="3984" ht="15.75" customHeight="1"/>
    <row r="3985" ht="15.75" customHeight="1"/>
    <row r="3986" ht="15.75" customHeight="1"/>
    <row r="3987" ht="15.75" customHeight="1"/>
    <row r="3988" ht="15.75" customHeight="1"/>
    <row r="3989" ht="15.75" customHeight="1"/>
    <row r="3990" ht="15.75" customHeight="1"/>
    <row r="3991" ht="15.75" customHeight="1"/>
    <row r="3992" ht="15.75" customHeight="1"/>
    <row r="3993" ht="15.75" customHeight="1"/>
    <row r="3994" ht="15.75" customHeight="1"/>
    <row r="3995" ht="15.75" customHeight="1"/>
    <row r="3996" ht="15.75" customHeight="1"/>
    <row r="3997" ht="15.75" customHeight="1"/>
    <row r="3998" ht="15.75" customHeight="1"/>
    <row r="3999" ht="15.75" customHeight="1"/>
    <row r="4000" ht="15.75" customHeight="1"/>
    <row r="4001" ht="15.75" customHeight="1"/>
    <row r="4002" ht="15.75" customHeight="1"/>
    <row r="4003" ht="15.75" customHeight="1"/>
    <row r="4004" ht="15.75" customHeight="1"/>
    <row r="4005" ht="15.75" customHeight="1"/>
    <row r="4006" ht="15.75" customHeight="1"/>
    <row r="4007" ht="15.75" customHeight="1"/>
    <row r="4008" ht="15.75" customHeight="1"/>
    <row r="4009" ht="15.75" customHeight="1"/>
    <row r="4010" ht="15.75" customHeight="1"/>
    <row r="4011" ht="15.75" customHeight="1"/>
    <row r="4012" ht="15.75" customHeight="1"/>
    <row r="4013" ht="15.75" customHeight="1"/>
    <row r="4014" ht="15.75" customHeight="1"/>
    <row r="4015" ht="15.75" customHeight="1"/>
    <row r="4016" ht="15.75" customHeight="1"/>
    <row r="4017" ht="15.75" customHeight="1"/>
    <row r="4018" ht="15.75" customHeight="1"/>
    <row r="4019" ht="15.75" customHeight="1"/>
    <row r="4020" ht="15.75" customHeight="1"/>
    <row r="4021" ht="15.75" customHeight="1"/>
    <row r="4022" ht="15.75" customHeight="1"/>
    <row r="4023" ht="15.75" customHeight="1"/>
    <row r="4024" ht="15.75" customHeight="1"/>
    <row r="4025" ht="15.75" customHeight="1"/>
    <row r="4026" ht="15.75" customHeight="1"/>
    <row r="4027" ht="15.75" customHeight="1"/>
    <row r="4028" ht="15.75" customHeight="1"/>
    <row r="4029" ht="15.75" customHeight="1"/>
    <row r="4030" ht="15.75" customHeight="1"/>
    <row r="4031" ht="15.75" customHeight="1"/>
    <row r="4032" ht="15.75" customHeight="1"/>
    <row r="4033" ht="15.75" customHeight="1"/>
    <row r="4034" ht="15.75" customHeight="1"/>
    <row r="4035" ht="15.75" customHeight="1"/>
    <row r="4036" ht="15.75" customHeight="1"/>
    <row r="4037" ht="15.75" customHeight="1"/>
    <row r="4038" ht="15.75" customHeight="1"/>
    <row r="4039" ht="15.75" customHeight="1"/>
    <row r="4040" ht="15.75" customHeight="1"/>
    <row r="4041" ht="15.75" customHeight="1"/>
    <row r="4042" ht="15.75" customHeight="1"/>
    <row r="4043" ht="15.75" customHeight="1"/>
    <row r="4044" ht="15.75" customHeight="1"/>
    <row r="4045" ht="15.75" customHeight="1"/>
    <row r="4046" ht="15.75" customHeight="1"/>
    <row r="4047" ht="15.75" customHeight="1"/>
    <row r="4048" ht="15.75" customHeight="1"/>
    <row r="4049" ht="15.75" customHeight="1"/>
    <row r="4050" ht="15.75" customHeight="1"/>
    <row r="4051" ht="15.75" customHeight="1"/>
    <row r="4052" ht="15.75" customHeight="1"/>
    <row r="4053" ht="15.75" customHeight="1"/>
    <row r="4054" ht="15.75" customHeight="1"/>
    <row r="4055" ht="15.75" customHeight="1"/>
    <row r="4056" ht="15.75" customHeight="1"/>
    <row r="4057" ht="15.75" customHeight="1"/>
    <row r="4058" ht="15.75" customHeight="1"/>
    <row r="4059" ht="15.75" customHeight="1"/>
    <row r="4060" ht="15.75" customHeight="1"/>
    <row r="4061" ht="15.75" customHeight="1"/>
    <row r="4062" ht="15.75" customHeight="1"/>
    <row r="4063" ht="15.75" customHeight="1"/>
    <row r="4064" ht="15.75" customHeight="1"/>
    <row r="4065" ht="15.75" customHeight="1"/>
    <row r="4066" ht="15.75" customHeight="1"/>
    <row r="4067" ht="15.75" customHeight="1"/>
    <row r="4068" ht="15.75" customHeight="1"/>
    <row r="4069" ht="15.75" customHeight="1"/>
    <row r="4070" ht="15.75" customHeight="1"/>
    <row r="4071" ht="15.75" customHeight="1"/>
    <row r="4072" ht="15.75" customHeight="1"/>
    <row r="4073" ht="15.75" customHeight="1"/>
    <row r="4074" ht="15.75" customHeight="1"/>
    <row r="4075" ht="15.75" customHeight="1"/>
    <row r="4076" ht="15.75" customHeight="1"/>
    <row r="4077" ht="15.75" customHeight="1"/>
    <row r="4078" ht="15.75" customHeight="1"/>
    <row r="4079" ht="15.75" customHeight="1"/>
    <row r="4080" ht="15.75" customHeight="1"/>
    <row r="4081" ht="15.75" customHeight="1"/>
    <row r="4082" ht="15.75" customHeight="1"/>
    <row r="4083" ht="15.75" customHeight="1"/>
    <row r="4084" ht="15.75" customHeight="1"/>
    <row r="4085" ht="15.75" customHeight="1"/>
    <row r="4086" ht="15.75" customHeight="1"/>
    <row r="4087" ht="15.75" customHeight="1"/>
    <row r="4088" ht="15.75" customHeight="1"/>
    <row r="4089" ht="15.75" customHeight="1"/>
    <row r="4090" ht="15.75" customHeight="1"/>
    <row r="4091" ht="15.75" customHeight="1"/>
    <row r="4092" ht="15.75" customHeight="1"/>
    <row r="4093" ht="15.75" customHeight="1"/>
    <row r="4094" ht="15.75" customHeight="1"/>
    <row r="4095" ht="15.75" customHeight="1"/>
    <row r="4096" ht="15.75" customHeight="1"/>
    <row r="4097" ht="15.75" customHeight="1"/>
    <row r="4098" ht="15.75" customHeight="1"/>
    <row r="4099" ht="15.75" customHeight="1"/>
    <row r="4100" ht="15.75" customHeight="1"/>
    <row r="4101" ht="15.75" customHeight="1"/>
    <row r="4102" ht="15.75" customHeight="1"/>
    <row r="4103" ht="15.75" customHeight="1"/>
    <row r="4104" ht="15.75" customHeight="1"/>
    <row r="4105" ht="15.75" customHeight="1"/>
    <row r="4106" ht="15.75" customHeight="1"/>
    <row r="4107" ht="15.75" customHeight="1"/>
    <row r="4108" ht="15.75" customHeight="1"/>
    <row r="4109" ht="15.75" customHeight="1"/>
    <row r="4110" ht="15.75" customHeight="1"/>
    <row r="4111" ht="15.75" customHeight="1"/>
    <row r="4112" ht="15.75" customHeight="1"/>
    <row r="4113" ht="15.75" customHeight="1"/>
    <row r="4114" ht="15.75" customHeight="1"/>
    <row r="4115" ht="15.75" customHeight="1"/>
    <row r="4116" ht="15.75" customHeight="1"/>
    <row r="4117" ht="15.75" customHeight="1"/>
    <row r="4118" ht="15.75" customHeight="1"/>
    <row r="4119" ht="15.75" customHeight="1"/>
    <row r="4120" ht="15.75" customHeight="1"/>
    <row r="4121" ht="15.75" customHeight="1"/>
    <row r="4122" ht="15.75" customHeight="1"/>
    <row r="4123" ht="15.75" customHeight="1"/>
    <row r="4124" ht="15.75" customHeight="1"/>
    <row r="4125" ht="15.75" customHeight="1"/>
    <row r="4126" ht="15.75" customHeight="1"/>
    <row r="4127" ht="15.75" customHeight="1"/>
    <row r="4128" ht="15.75" customHeight="1"/>
    <row r="4129" ht="15.75" customHeight="1"/>
    <row r="4130" ht="15.75" customHeight="1"/>
    <row r="4131" ht="15.75" customHeight="1"/>
    <row r="4132" ht="15.75" customHeight="1"/>
    <row r="4133" ht="15.75" customHeight="1"/>
    <row r="4134" ht="15.75" customHeight="1"/>
    <row r="4135" ht="15.75" customHeight="1"/>
    <row r="4136" ht="15.75" customHeight="1"/>
    <row r="4137" ht="15.75" customHeight="1"/>
    <row r="4138" ht="15.75" customHeight="1"/>
    <row r="4139" ht="15.75" customHeight="1"/>
    <row r="4140" ht="15.75" customHeight="1"/>
    <row r="4141" ht="15.75" customHeight="1"/>
    <row r="4142" ht="15.75" customHeight="1"/>
    <row r="4143" ht="15.75" customHeight="1"/>
    <row r="4144" ht="15.75" customHeight="1"/>
    <row r="4145" ht="15.75" customHeight="1"/>
    <row r="4146" ht="15.75" customHeight="1"/>
    <row r="4147" ht="15.75" customHeight="1"/>
    <row r="4148" ht="15.75" customHeight="1"/>
    <row r="4149" ht="15.75" customHeight="1"/>
    <row r="4150" ht="15.75" customHeight="1"/>
    <row r="4151" ht="15.75" customHeight="1"/>
    <row r="4152" ht="15.75" customHeight="1"/>
    <row r="4153" ht="15.75" customHeight="1"/>
    <row r="4154" ht="15.75" customHeight="1"/>
    <row r="4155" ht="15.75" customHeight="1"/>
    <row r="4156" ht="15.75" customHeight="1"/>
    <row r="4157" ht="15.75" customHeight="1"/>
    <row r="4158" ht="15.75" customHeight="1"/>
    <row r="4159" ht="15.75" customHeight="1"/>
    <row r="4160" ht="15.75" customHeight="1"/>
    <row r="4161" ht="15.75" customHeight="1"/>
    <row r="4162" ht="15.75" customHeight="1"/>
    <row r="4163" ht="15.75" customHeight="1"/>
    <row r="4164" ht="15.75" customHeight="1"/>
    <row r="4165" ht="15.75" customHeight="1"/>
    <row r="4166" ht="15.75" customHeight="1"/>
    <row r="4167" ht="15.75" customHeight="1"/>
    <row r="4168" ht="15.75" customHeight="1"/>
    <row r="4169" ht="15.75" customHeight="1"/>
    <row r="4170" ht="15.75" customHeight="1"/>
    <row r="4171" ht="15.75" customHeight="1"/>
    <row r="4172" ht="15.75" customHeight="1"/>
    <row r="4173" ht="15.75" customHeight="1"/>
    <row r="4174" ht="15.75" customHeight="1"/>
    <row r="4175" ht="15.75" customHeight="1"/>
    <row r="4176" ht="15.75" customHeight="1"/>
    <row r="4177" ht="15.75" customHeight="1"/>
    <row r="4178" ht="15.75" customHeight="1"/>
    <row r="4179" ht="15.75" customHeight="1"/>
    <row r="4180" ht="15.75" customHeight="1"/>
    <row r="4181" ht="15.75" customHeight="1"/>
    <row r="4182" ht="15.75" customHeight="1"/>
    <row r="4183" ht="15.75" customHeight="1"/>
    <row r="4184" ht="15.75" customHeight="1"/>
    <row r="4185" ht="15.75" customHeight="1"/>
    <row r="4186" ht="15.75" customHeight="1"/>
    <row r="4187" ht="15.75" customHeight="1"/>
    <row r="4188" ht="15.75" customHeight="1"/>
    <row r="4189" ht="15.75" customHeight="1"/>
    <row r="4190" ht="15.75" customHeight="1"/>
    <row r="4191" ht="15.75" customHeight="1"/>
    <row r="4192" ht="15.75" customHeight="1"/>
    <row r="4193" ht="15.75" customHeight="1"/>
    <row r="4194" ht="15.75" customHeight="1"/>
    <row r="4195" ht="15.75" customHeight="1"/>
    <row r="4196" ht="15.75" customHeight="1"/>
    <row r="4197" ht="15.75" customHeight="1"/>
    <row r="4198" ht="15.75" customHeight="1"/>
    <row r="4199" ht="15.75" customHeight="1"/>
    <row r="4200" ht="15.75" customHeight="1"/>
    <row r="4201" ht="15.75" customHeight="1"/>
    <row r="4202" ht="15.75" customHeight="1"/>
    <row r="4203" ht="15.75" customHeight="1"/>
    <row r="4204" ht="15.75" customHeight="1"/>
    <row r="4205" ht="15.75" customHeight="1"/>
    <row r="4206" ht="15.75" customHeight="1"/>
    <row r="4207" ht="15.75" customHeight="1"/>
    <row r="4208" ht="15.75" customHeight="1"/>
    <row r="4209" ht="15.75" customHeight="1"/>
    <row r="4210" ht="15.75" customHeight="1"/>
    <row r="4211" ht="15.75" customHeight="1"/>
    <row r="4212" ht="15.75" customHeight="1"/>
    <row r="4213" ht="15.75" customHeight="1"/>
    <row r="4214" ht="15.75" customHeight="1"/>
    <row r="4215" ht="15.75" customHeight="1"/>
    <row r="4216" ht="15.75" customHeight="1"/>
    <row r="4217" ht="15.75" customHeight="1"/>
    <row r="4218" ht="15.75" customHeight="1"/>
    <row r="4219" ht="15.75" customHeight="1"/>
    <row r="4220" ht="15.75" customHeight="1"/>
    <row r="4221" ht="15.75" customHeight="1"/>
    <row r="4222" ht="15.75" customHeight="1"/>
    <row r="4223" ht="15.75" customHeight="1"/>
    <row r="4224" ht="15.75" customHeight="1"/>
    <row r="4225" ht="15.75" customHeight="1"/>
    <row r="4226" ht="15.75" customHeight="1"/>
    <row r="4227" ht="15.75" customHeight="1"/>
    <row r="4228" ht="15.75" customHeight="1"/>
    <row r="4229" ht="15.75" customHeight="1"/>
    <row r="4230" ht="15.75" customHeight="1"/>
    <row r="4231" ht="15.75" customHeight="1"/>
    <row r="4232" ht="15.75" customHeight="1"/>
    <row r="4233" ht="15.75" customHeight="1"/>
    <row r="4234" ht="15.75" customHeight="1"/>
    <row r="4235" ht="15.75" customHeight="1"/>
    <row r="4236" ht="15.75" customHeight="1"/>
    <row r="4237" ht="15.75" customHeight="1"/>
    <row r="4238" ht="15.75" customHeight="1"/>
    <row r="4239" ht="15.75" customHeight="1"/>
    <row r="4240" ht="15.75" customHeight="1"/>
    <row r="4241" ht="15.75" customHeight="1"/>
    <row r="4242" ht="15.75" customHeight="1"/>
    <row r="4243" ht="15.75" customHeight="1"/>
    <row r="4244" ht="15.75" customHeight="1"/>
    <row r="4245" ht="15.75" customHeight="1"/>
    <row r="4246" ht="15.75" customHeight="1"/>
    <row r="4247" ht="15.75" customHeight="1"/>
    <row r="4248" ht="15.75" customHeight="1"/>
    <row r="4249" ht="15.75" customHeight="1"/>
    <row r="4250" ht="15.75" customHeight="1"/>
    <row r="4251" ht="15.75" customHeight="1"/>
    <row r="4252" ht="15.75" customHeight="1"/>
    <row r="4253" ht="15.75" customHeight="1"/>
    <row r="4254" ht="15.75" customHeight="1"/>
    <row r="4255" ht="15.75" customHeight="1"/>
    <row r="4256" ht="15.75" customHeight="1"/>
    <row r="4257" ht="15.75" customHeight="1"/>
    <row r="4258" ht="15.75" customHeight="1"/>
    <row r="4259" ht="15.75" customHeight="1"/>
    <row r="4260" ht="15.75" customHeight="1"/>
    <row r="4261" ht="15.75" customHeight="1"/>
    <row r="4262" ht="15.75" customHeight="1"/>
    <row r="4263" ht="15.75" customHeight="1"/>
    <row r="4264" ht="15.75" customHeight="1"/>
    <row r="4265" ht="15.75" customHeight="1"/>
    <row r="4266" ht="15.75" customHeight="1"/>
    <row r="4267" ht="15.75" customHeight="1"/>
    <row r="4268" ht="15.75" customHeight="1"/>
    <row r="4269" ht="15.75" customHeight="1"/>
    <row r="4270" ht="15.75" customHeight="1"/>
    <row r="4271" ht="15.75" customHeight="1"/>
    <row r="4272" ht="15.75" customHeight="1"/>
    <row r="4273" ht="15.75" customHeight="1"/>
    <row r="4274" ht="15.75" customHeight="1"/>
    <row r="4275" ht="15.75" customHeight="1"/>
    <row r="4276" ht="15.75" customHeight="1"/>
    <row r="4277" ht="15.75" customHeight="1"/>
    <row r="4278" ht="15.75" customHeight="1"/>
    <row r="4279" ht="15.75" customHeight="1"/>
    <row r="4280" ht="15.75" customHeight="1"/>
    <row r="4281" ht="15.75" customHeight="1"/>
    <row r="4282" ht="15.75" customHeight="1"/>
    <row r="4283" ht="15.75" customHeight="1"/>
    <row r="4284" ht="15.75" customHeight="1"/>
    <row r="4285" ht="15.75" customHeight="1"/>
    <row r="4286" ht="15.75" customHeight="1"/>
    <row r="4287" ht="15.75" customHeight="1"/>
    <row r="4288" ht="15.75" customHeight="1"/>
    <row r="4289" ht="15.75" customHeight="1"/>
    <row r="4290" ht="15.75" customHeight="1"/>
    <row r="4291" ht="15.75" customHeight="1"/>
    <row r="4292" ht="15.75" customHeight="1"/>
    <row r="4293" ht="15.75" customHeight="1"/>
    <row r="4294" ht="15.75" customHeight="1"/>
    <row r="4295" ht="15.75" customHeight="1"/>
    <row r="4296" ht="15.75" customHeight="1"/>
    <row r="4297" ht="15.75" customHeight="1"/>
    <row r="4298" ht="15.75" customHeight="1"/>
    <row r="4299" ht="15.75" customHeight="1"/>
    <row r="4300" ht="15.75" customHeight="1"/>
    <row r="4301" ht="15.75" customHeight="1"/>
    <row r="4302" ht="15.75" customHeight="1"/>
    <row r="4303" ht="15.75" customHeight="1"/>
    <row r="4304" ht="15.75" customHeight="1"/>
    <row r="4305" ht="15.75" customHeight="1"/>
    <row r="4306" ht="15.75" customHeight="1"/>
    <row r="4307" ht="15.75" customHeight="1"/>
    <row r="4308" ht="15.75" customHeight="1"/>
    <row r="4309" ht="15.75" customHeight="1"/>
    <row r="4310" ht="15.75" customHeight="1"/>
    <row r="4311" ht="15.75" customHeight="1"/>
    <row r="4312" ht="15.75" customHeight="1"/>
    <row r="4313" ht="15.75" customHeight="1"/>
    <row r="4314" ht="15.75" customHeight="1"/>
    <row r="4315" ht="15.75" customHeight="1"/>
    <row r="4316" ht="15.75" customHeight="1"/>
    <row r="4317" ht="15.75" customHeight="1"/>
    <row r="4318" ht="15.75" customHeight="1"/>
    <row r="4319" ht="15.75" customHeight="1"/>
    <row r="4320" ht="15.75" customHeight="1"/>
    <row r="4321" ht="15.75" customHeight="1"/>
    <row r="4322" ht="15.75" customHeight="1"/>
    <row r="4323" ht="15.75" customHeight="1"/>
    <row r="4324" ht="15.75" customHeight="1"/>
    <row r="4325" ht="15.75" customHeight="1"/>
    <row r="4326" ht="15.75" customHeight="1"/>
    <row r="4327" ht="15.75" customHeight="1"/>
    <row r="4328" ht="15.75" customHeight="1"/>
    <row r="4329" ht="15.75" customHeight="1"/>
    <row r="4330" ht="15.75" customHeight="1"/>
    <row r="4331" ht="15.75" customHeight="1"/>
    <row r="4332" ht="15.75" customHeight="1"/>
    <row r="4333" ht="15.75" customHeight="1"/>
    <row r="4334" ht="15.75" customHeight="1"/>
    <row r="4335" ht="15.75" customHeight="1"/>
    <row r="4336" ht="15.75" customHeight="1"/>
    <row r="4337" ht="15.75" customHeight="1"/>
    <row r="4338" ht="15.75" customHeight="1"/>
    <row r="4339" ht="15.75" customHeight="1"/>
    <row r="4340" ht="15.75" customHeight="1"/>
    <row r="4341" ht="15.75" customHeight="1"/>
    <row r="4342" ht="15.75" customHeight="1"/>
    <row r="4343" ht="15.75" customHeight="1"/>
    <row r="4344" ht="15.75" customHeight="1"/>
    <row r="4345" ht="15.75" customHeight="1"/>
    <row r="4346" ht="15.75" customHeight="1"/>
    <row r="4347" ht="15.75" customHeight="1"/>
    <row r="4348" ht="15.75" customHeight="1"/>
    <row r="4349" ht="15.75" customHeight="1"/>
    <row r="4350" ht="15.75" customHeight="1"/>
    <row r="4351" ht="15.75" customHeight="1"/>
    <row r="4352" ht="15.75" customHeight="1"/>
    <row r="4353" ht="15.75" customHeight="1"/>
    <row r="4354" ht="15.75" customHeight="1"/>
    <row r="4355" ht="15.75" customHeight="1"/>
    <row r="4356" ht="15.75" customHeight="1"/>
    <row r="4357" ht="15.75" customHeight="1"/>
    <row r="4358" ht="15.75" customHeight="1"/>
    <row r="4359" ht="15.75" customHeight="1"/>
    <row r="4360" ht="15.75" customHeight="1"/>
    <row r="4361" ht="15.75" customHeight="1"/>
    <row r="4362" ht="15.75" customHeight="1"/>
    <row r="4363" ht="15.75" customHeight="1"/>
    <row r="4364" ht="15.75" customHeight="1"/>
    <row r="4365" ht="15.75" customHeight="1"/>
    <row r="4366" ht="15.75" customHeight="1"/>
    <row r="4367" ht="15.75" customHeight="1"/>
    <row r="4368" ht="15.75" customHeight="1"/>
    <row r="4369" ht="15.75" customHeight="1"/>
    <row r="4370" ht="15.75" customHeight="1"/>
    <row r="4371" ht="15.75" customHeight="1"/>
    <row r="4372" ht="15.75" customHeight="1"/>
    <row r="4373" ht="15.75" customHeight="1"/>
    <row r="4374" ht="15.75" customHeight="1"/>
    <row r="4375" ht="15.75" customHeight="1"/>
    <row r="4376" ht="15.75" customHeight="1"/>
    <row r="4377" ht="15.75" customHeight="1"/>
    <row r="4378" ht="15.75" customHeight="1"/>
    <row r="4379" ht="15.75" customHeight="1"/>
    <row r="4380" ht="15.75" customHeight="1"/>
    <row r="4381" ht="15.75" customHeight="1"/>
    <row r="4382" ht="15.75" customHeight="1"/>
    <row r="4383" ht="15.75" customHeight="1"/>
    <row r="4384" ht="15.75" customHeight="1"/>
    <row r="4385" ht="15.75" customHeight="1"/>
    <row r="4386" ht="15.75" customHeight="1"/>
    <row r="4387" ht="15.75" customHeight="1"/>
    <row r="4388" ht="15.75" customHeight="1"/>
    <row r="4389" ht="15.75" customHeight="1"/>
    <row r="4390" ht="15.75" customHeight="1"/>
    <row r="4391" ht="15.75" customHeight="1"/>
    <row r="4392" ht="15.75" customHeight="1"/>
    <row r="4393" ht="15.75" customHeight="1"/>
    <row r="4394" ht="15.75" customHeight="1"/>
    <row r="4395" ht="15.75" customHeight="1"/>
    <row r="4396" ht="15.75" customHeight="1"/>
    <row r="4397" ht="15.75" customHeight="1"/>
    <row r="4398" ht="15.75" customHeight="1"/>
    <row r="4399" ht="15.75" customHeight="1"/>
    <row r="4400" ht="15.75" customHeight="1"/>
    <row r="4401" ht="15.75" customHeight="1"/>
    <row r="4402" ht="15.75" customHeight="1"/>
    <row r="4403" ht="15.75" customHeight="1"/>
    <row r="4404" ht="15.75" customHeight="1"/>
    <row r="4405" ht="15.75" customHeight="1"/>
    <row r="4406" ht="15.75" customHeight="1"/>
    <row r="4407" ht="15.75" customHeight="1"/>
    <row r="4408" ht="15.75" customHeight="1"/>
    <row r="4409" ht="15.75" customHeight="1"/>
    <row r="4410" ht="15.75" customHeight="1"/>
    <row r="4411" ht="15.75" customHeight="1"/>
    <row r="4412" ht="15.75" customHeight="1"/>
    <row r="4413" ht="15.75" customHeight="1"/>
    <row r="4414" ht="15.75" customHeight="1"/>
    <row r="4415" ht="15.75" customHeight="1"/>
    <row r="4416" ht="15.75" customHeight="1"/>
    <row r="4417" ht="15.75" customHeight="1"/>
    <row r="4418" ht="15.75" customHeight="1"/>
    <row r="4419" ht="15.75" customHeight="1"/>
    <row r="4420" ht="15.75" customHeight="1"/>
    <row r="4421" ht="15.75" customHeight="1"/>
    <row r="4422" ht="15.75" customHeight="1"/>
    <row r="4423" ht="15.75" customHeight="1"/>
    <row r="4424" ht="15.75" customHeight="1"/>
    <row r="4425" ht="15.75" customHeight="1"/>
    <row r="4426" ht="15.75" customHeight="1"/>
    <row r="4427" ht="15.75" customHeight="1"/>
    <row r="4428" ht="15.75" customHeight="1"/>
    <row r="4429" ht="15.75" customHeight="1"/>
    <row r="4430" ht="15.75" customHeight="1"/>
    <row r="4431" ht="15.75" customHeight="1"/>
    <row r="4432" ht="15.75" customHeight="1"/>
    <row r="4433" ht="15.75" customHeight="1"/>
    <row r="4434" ht="15.75" customHeight="1"/>
    <row r="4435" ht="15.75" customHeight="1"/>
    <row r="4436" ht="15.75" customHeight="1"/>
    <row r="4437" ht="15.75" customHeight="1"/>
    <row r="4438" ht="15.75" customHeight="1"/>
    <row r="4439" ht="15.75" customHeight="1"/>
    <row r="4440" ht="15.75" customHeight="1"/>
    <row r="4441" ht="15.75" customHeight="1"/>
    <row r="4442" ht="15.75" customHeight="1"/>
    <row r="4443" ht="15.75" customHeight="1"/>
    <row r="4444" ht="15.75" customHeight="1"/>
    <row r="4445" ht="15.75" customHeight="1"/>
    <row r="4446" ht="15.75" customHeight="1"/>
    <row r="4447" ht="15.75" customHeight="1"/>
    <row r="4448" ht="15.75" customHeight="1"/>
    <row r="4449" ht="15.75" customHeight="1"/>
    <row r="4450" ht="15.75" customHeight="1"/>
    <row r="4451" ht="15.75" customHeight="1"/>
    <row r="4452" ht="15.75" customHeight="1"/>
    <row r="4453" ht="15.75" customHeight="1"/>
    <row r="4454" ht="15.75" customHeight="1"/>
    <row r="4455" ht="15.75" customHeight="1"/>
    <row r="4456" ht="15.75" customHeight="1"/>
    <row r="4457" ht="15.75" customHeight="1"/>
    <row r="4458" ht="15.75" customHeight="1"/>
    <row r="4459" ht="15.75" customHeight="1"/>
    <row r="4460" ht="15.75" customHeight="1"/>
    <row r="4461" ht="15.75" customHeight="1"/>
    <row r="4462" ht="15.75" customHeight="1"/>
    <row r="4463" ht="15.75" customHeight="1"/>
    <row r="4464" ht="15.75" customHeight="1"/>
    <row r="4465" ht="15.75" customHeight="1"/>
    <row r="4466" ht="15.75" customHeight="1"/>
    <row r="4467" ht="15.75" customHeight="1"/>
    <row r="4468" ht="15.75" customHeight="1"/>
    <row r="4469" ht="15.75" customHeight="1"/>
    <row r="4470" ht="15.75" customHeight="1"/>
    <row r="4471" ht="15.75" customHeight="1"/>
    <row r="4472" ht="15.75" customHeight="1"/>
    <row r="4473" ht="15.75" customHeight="1"/>
    <row r="4474" ht="15.75" customHeight="1"/>
    <row r="4475" ht="15.75" customHeight="1"/>
    <row r="4476" ht="15.75" customHeight="1"/>
    <row r="4477" ht="15.75" customHeight="1"/>
    <row r="4478" ht="15.75" customHeight="1"/>
    <row r="4479" ht="15.75" customHeight="1"/>
    <row r="4480" ht="15.75" customHeight="1"/>
    <row r="4481" ht="15.75" customHeight="1"/>
    <row r="4482" ht="15.75" customHeight="1"/>
    <row r="4483" ht="15.75" customHeight="1"/>
    <row r="4484" ht="15.75" customHeight="1"/>
    <row r="4485" ht="15.75" customHeight="1"/>
    <row r="4486" ht="15.75" customHeight="1"/>
    <row r="4487" ht="15.75" customHeight="1"/>
    <row r="4488" ht="15.75" customHeight="1"/>
    <row r="4489" ht="15.75" customHeight="1"/>
    <row r="4490" ht="15.75" customHeight="1"/>
    <row r="4491" ht="15.75" customHeight="1"/>
    <row r="4492" ht="15.75" customHeight="1"/>
    <row r="4493" ht="15.75" customHeight="1"/>
    <row r="4494" ht="15.75" customHeight="1"/>
    <row r="4495" ht="15.75" customHeight="1"/>
    <row r="4496" ht="15.75" customHeight="1"/>
    <row r="4497" ht="15.75" customHeight="1"/>
    <row r="4498" ht="15.75" customHeight="1"/>
    <row r="4499" ht="15.75" customHeight="1"/>
    <row r="4500" ht="15.75" customHeight="1"/>
    <row r="4501" ht="15.75" customHeight="1"/>
    <row r="4502" ht="15.75" customHeight="1"/>
    <row r="4503" ht="15.75" customHeight="1"/>
    <row r="4504" ht="15.75" customHeight="1"/>
    <row r="4505" ht="15.75" customHeight="1"/>
    <row r="4506" ht="15.75" customHeight="1"/>
    <row r="4507" ht="15.75" customHeight="1"/>
    <row r="4508" ht="15.75" customHeight="1"/>
    <row r="4509" ht="15.75" customHeight="1"/>
    <row r="4510" ht="15.75" customHeight="1"/>
    <row r="4511" ht="15.75" customHeight="1"/>
    <row r="4512" ht="15.75" customHeight="1"/>
    <row r="4513" ht="15.75" customHeight="1"/>
    <row r="4514" ht="15.75" customHeight="1"/>
    <row r="4515" ht="15.75" customHeight="1"/>
    <row r="4516" ht="15.75" customHeight="1"/>
    <row r="4517" ht="15.75" customHeight="1"/>
    <row r="4518" ht="15.75" customHeight="1"/>
    <row r="4519" ht="15.75" customHeight="1"/>
    <row r="4520" ht="15.75" customHeight="1"/>
    <row r="4521" ht="15.75" customHeight="1"/>
    <row r="4522" ht="15.75" customHeight="1"/>
    <row r="4523" ht="15.75" customHeight="1"/>
    <row r="4524" ht="15.75" customHeight="1"/>
    <row r="4525" ht="15.75" customHeight="1"/>
    <row r="4526" ht="15.75" customHeight="1"/>
    <row r="4527" ht="15.75" customHeight="1"/>
    <row r="4528" ht="15.75" customHeight="1"/>
    <row r="4529" ht="15.75" customHeight="1"/>
    <row r="4530" ht="15.75" customHeight="1"/>
    <row r="4531" ht="15.75" customHeight="1"/>
    <row r="4532" ht="15.75" customHeight="1"/>
    <row r="4533" ht="15.75" customHeight="1"/>
    <row r="4534" ht="15.75" customHeight="1"/>
    <row r="4535" ht="15.75" customHeight="1"/>
    <row r="4536" ht="15.75" customHeight="1"/>
    <row r="4537" ht="15.75" customHeight="1"/>
    <row r="4538" ht="15.75" customHeight="1"/>
    <row r="4539" ht="15.75" customHeight="1"/>
    <row r="4540" ht="15.75" customHeight="1"/>
    <row r="4541" ht="15.75" customHeight="1"/>
    <row r="4542" ht="15.75" customHeight="1"/>
    <row r="4543" ht="15.75" customHeight="1"/>
    <row r="4544" ht="15.75" customHeight="1"/>
    <row r="4545" ht="15.75" customHeight="1"/>
    <row r="4546" ht="15.75" customHeight="1"/>
    <row r="4547" ht="15.75" customHeight="1"/>
    <row r="4548" ht="15.75" customHeight="1"/>
    <row r="4549" ht="15.75" customHeight="1"/>
    <row r="4550" ht="15.75" customHeight="1"/>
    <row r="4551" ht="15.75" customHeight="1"/>
    <row r="4552" ht="15.75" customHeight="1"/>
    <row r="4553" ht="15.75" customHeight="1"/>
    <row r="4554" ht="15.75" customHeight="1"/>
    <row r="4555" ht="15.75" customHeight="1"/>
    <row r="4556" ht="15.75" customHeight="1"/>
    <row r="4557" ht="15.75" customHeight="1"/>
    <row r="4558" ht="15.75" customHeight="1"/>
    <row r="4559" ht="15.75" customHeight="1"/>
    <row r="4560" ht="15.75" customHeight="1"/>
    <row r="4561" ht="15.75" customHeight="1"/>
    <row r="4562" ht="15.75" customHeight="1"/>
    <row r="4563" ht="15.75" customHeight="1"/>
    <row r="4564" ht="15.75" customHeight="1"/>
    <row r="4565" ht="15.75" customHeight="1"/>
    <row r="4566" ht="15.75" customHeight="1"/>
    <row r="4567" ht="15.75" customHeight="1"/>
    <row r="4568" ht="15.75" customHeight="1"/>
    <row r="4569" ht="15.75" customHeight="1"/>
    <row r="4570" ht="15.75" customHeight="1"/>
    <row r="4571" ht="15.75" customHeight="1"/>
    <row r="4572" ht="15.75" customHeight="1"/>
    <row r="4573" ht="15.75" customHeight="1"/>
    <row r="4574" ht="15.75" customHeight="1"/>
    <row r="4575" ht="15.75" customHeight="1"/>
    <row r="4576" ht="15.75" customHeight="1"/>
    <row r="4577" ht="15.75" customHeight="1"/>
    <row r="4578" ht="15.75" customHeight="1"/>
    <row r="4579" ht="15.75" customHeight="1"/>
    <row r="4580" ht="15.75" customHeight="1"/>
    <row r="4581" ht="15.75" customHeight="1"/>
    <row r="4582" ht="15.75" customHeight="1"/>
    <row r="4583" ht="15.75" customHeight="1"/>
    <row r="4584" ht="15.75" customHeight="1"/>
    <row r="4585" ht="15.75" customHeight="1"/>
    <row r="4586" ht="15.75" customHeight="1"/>
    <row r="4587" ht="15.75" customHeight="1"/>
    <row r="4588" ht="15.75" customHeight="1"/>
    <row r="4589" ht="15.75" customHeight="1"/>
    <row r="4590" ht="15.75" customHeight="1"/>
    <row r="4591" ht="15.75" customHeight="1"/>
    <row r="4592" ht="15.75" customHeight="1"/>
    <row r="4593" ht="15.75" customHeight="1"/>
    <row r="4594" ht="15.75" customHeight="1"/>
    <row r="4595" ht="15.75" customHeight="1"/>
    <row r="4596" ht="15.75" customHeight="1"/>
    <row r="4597" ht="15.75" customHeight="1"/>
    <row r="4598" ht="15.75" customHeight="1"/>
    <row r="4599" ht="15.75" customHeight="1"/>
    <row r="4600" ht="15.75" customHeight="1"/>
    <row r="4601" ht="15.75" customHeight="1"/>
    <row r="4602" ht="15.75" customHeight="1"/>
    <row r="4603" ht="15.75" customHeight="1"/>
    <row r="4604" ht="15.75" customHeight="1"/>
    <row r="4605" ht="15.75" customHeight="1"/>
    <row r="4606" ht="15.75" customHeight="1"/>
    <row r="4607" ht="15.75" customHeight="1"/>
    <row r="4608" ht="15.75" customHeight="1"/>
    <row r="4609" ht="15.75" customHeight="1"/>
    <row r="4610" ht="15.75" customHeight="1"/>
    <row r="4611" ht="15.75" customHeight="1"/>
    <row r="4612" ht="15.75" customHeight="1"/>
    <row r="4613" ht="15.75" customHeight="1"/>
    <row r="4614" ht="15.75" customHeight="1"/>
    <row r="4615" ht="15.75" customHeight="1"/>
    <row r="4616" ht="15.75" customHeight="1"/>
    <row r="4617" ht="15.75" customHeight="1"/>
    <row r="4618" ht="15.75" customHeight="1"/>
    <row r="4619" ht="15.75" customHeight="1"/>
    <row r="4620" ht="15.75" customHeight="1"/>
    <row r="4621" ht="15.75" customHeight="1"/>
    <row r="4622" ht="15.75" customHeight="1"/>
    <row r="4623" ht="15.75" customHeight="1"/>
    <row r="4624" ht="15.75" customHeight="1"/>
    <row r="4625" ht="15.75" customHeight="1"/>
    <row r="4626" ht="15.75" customHeight="1"/>
    <row r="4627" ht="15.75" customHeight="1"/>
    <row r="4628" ht="15.75" customHeight="1"/>
    <row r="4629" ht="15.75" customHeight="1"/>
    <row r="4630" ht="15.75" customHeight="1"/>
    <row r="4631" ht="15.75" customHeight="1"/>
    <row r="4632" ht="15.75" customHeight="1"/>
    <row r="4633" ht="15.75" customHeight="1"/>
    <row r="4634" ht="15.75" customHeight="1"/>
    <row r="4635" ht="15.75" customHeight="1"/>
    <row r="4636" ht="15.75" customHeight="1"/>
    <row r="4637" ht="15.75" customHeight="1"/>
    <row r="4638" ht="15.75" customHeight="1"/>
    <row r="4639" ht="15.75" customHeight="1"/>
    <row r="4640" ht="15.75" customHeight="1"/>
    <row r="4641" ht="15.75" customHeight="1"/>
    <row r="4642" ht="15.75" customHeight="1"/>
    <row r="4643" ht="15.75" customHeight="1"/>
    <row r="4644" ht="15.75" customHeight="1"/>
    <row r="4645" ht="15.75" customHeight="1"/>
    <row r="4646" ht="15.75" customHeight="1"/>
    <row r="4647" ht="15.75" customHeight="1"/>
    <row r="4648" ht="15.75" customHeight="1"/>
    <row r="4649" ht="15.75" customHeight="1"/>
    <row r="4650" ht="15.75" customHeight="1"/>
    <row r="4651" ht="15.75" customHeight="1"/>
    <row r="4652" ht="15.75" customHeight="1"/>
    <row r="4653" ht="15.75" customHeight="1"/>
    <row r="4654" ht="15.75" customHeight="1"/>
    <row r="4655" ht="15.75" customHeight="1"/>
    <row r="4656" ht="15.75" customHeight="1"/>
    <row r="4657" ht="15.75" customHeight="1"/>
    <row r="4658" ht="15.75" customHeight="1"/>
    <row r="4659" ht="15.75" customHeight="1"/>
    <row r="4660" ht="15.75" customHeight="1"/>
    <row r="4661" ht="15.75" customHeight="1"/>
    <row r="4662" ht="15.75" customHeight="1"/>
    <row r="4663" ht="15.75" customHeight="1"/>
    <row r="4664" ht="15.75" customHeight="1"/>
    <row r="4665" ht="15.75" customHeight="1"/>
    <row r="4666" ht="15.75" customHeight="1"/>
    <row r="4667" ht="15.75" customHeight="1"/>
    <row r="4668" ht="15.75" customHeight="1"/>
    <row r="4669" ht="15.75" customHeight="1"/>
    <row r="4670" ht="15.75" customHeight="1"/>
    <row r="4671" ht="15.75" customHeight="1"/>
    <row r="4672" ht="15.75" customHeight="1"/>
    <row r="4673" ht="15.75" customHeight="1"/>
    <row r="4674" ht="15.75" customHeight="1"/>
    <row r="4675" ht="15.75" customHeight="1"/>
    <row r="4676" ht="15.75" customHeight="1"/>
    <row r="4677" ht="15.75" customHeight="1"/>
    <row r="4678" ht="15.75" customHeight="1"/>
    <row r="4679" ht="15.75" customHeight="1"/>
    <row r="4680" ht="15.75" customHeight="1"/>
    <row r="4681" ht="15.75" customHeight="1"/>
    <row r="4682" ht="15.75" customHeight="1"/>
    <row r="4683" ht="15.75" customHeight="1"/>
    <row r="4684" ht="15.75" customHeight="1"/>
    <row r="4685" ht="15.75" customHeight="1"/>
    <row r="4686" ht="15.75" customHeight="1"/>
    <row r="4687" ht="15.75" customHeight="1"/>
    <row r="4688" ht="15.75" customHeight="1"/>
    <row r="4689" ht="15.75" customHeight="1"/>
    <row r="4690" ht="15.75" customHeight="1"/>
    <row r="4691" ht="15.75" customHeight="1"/>
    <row r="4692" ht="15.75" customHeight="1"/>
    <row r="4693" ht="15.75" customHeight="1"/>
    <row r="4694" ht="15.75" customHeight="1"/>
    <row r="4695" ht="15.75" customHeight="1"/>
    <row r="4696" ht="15.75" customHeight="1"/>
    <row r="4697" ht="15.75" customHeight="1"/>
    <row r="4698" ht="15.75" customHeight="1"/>
    <row r="4699" ht="15.75" customHeight="1"/>
    <row r="4700" ht="15.75" customHeight="1"/>
    <row r="4701" ht="15.75" customHeight="1"/>
    <row r="4702" ht="15.75" customHeight="1"/>
    <row r="4703" ht="15.75" customHeight="1"/>
    <row r="4704" ht="15.75" customHeight="1"/>
    <row r="4705" ht="15.75" customHeight="1"/>
    <row r="4706" ht="15.75" customHeight="1"/>
    <row r="4707" ht="15.75" customHeight="1"/>
    <row r="4708" ht="15.75" customHeight="1"/>
    <row r="4709" ht="15.75" customHeight="1"/>
    <row r="4710" ht="15.75" customHeight="1"/>
    <row r="4711" ht="15.75" customHeight="1"/>
    <row r="4712" ht="15.75" customHeight="1"/>
    <row r="4713" ht="15.75" customHeight="1"/>
    <row r="4714" ht="15.75" customHeight="1"/>
    <row r="4715" ht="15.75" customHeight="1"/>
    <row r="4716" ht="15.75" customHeight="1"/>
    <row r="4717" ht="15.75" customHeight="1"/>
    <row r="4718" ht="15.75" customHeight="1"/>
    <row r="4719" ht="15.75" customHeight="1"/>
    <row r="4720" ht="15.75" customHeight="1"/>
    <row r="4721" ht="15.75" customHeight="1"/>
    <row r="4722" ht="15.75" customHeight="1"/>
    <row r="4723" ht="15.75" customHeight="1"/>
    <row r="4724" ht="15.75" customHeight="1"/>
    <row r="4725" ht="15.75" customHeight="1"/>
    <row r="4726" ht="15.75" customHeight="1"/>
    <row r="4727" ht="15.75" customHeight="1"/>
    <row r="4728" ht="15.75" customHeight="1"/>
    <row r="4729" ht="15.75" customHeight="1"/>
    <row r="4730" ht="15.75" customHeight="1"/>
    <row r="4731" ht="15.75" customHeight="1"/>
    <row r="4732" ht="15.75" customHeight="1"/>
    <row r="4733" ht="15.75" customHeight="1"/>
    <row r="4734" ht="15.75" customHeight="1"/>
    <row r="4735" ht="15.75" customHeight="1"/>
    <row r="4736" ht="15.75" customHeight="1"/>
    <row r="4737" ht="15.75" customHeight="1"/>
    <row r="4738" ht="15.75" customHeight="1"/>
    <row r="4739" ht="15.75" customHeight="1"/>
    <row r="4740" ht="15.75" customHeight="1"/>
    <row r="4741" ht="15.75" customHeight="1"/>
    <row r="4742" ht="15.75" customHeight="1"/>
    <row r="4743" ht="15.75" customHeight="1"/>
    <row r="4744" ht="15.75" customHeight="1"/>
    <row r="4745" ht="15.75" customHeight="1"/>
    <row r="4746" ht="15.75" customHeight="1"/>
    <row r="4747" ht="15.75" customHeight="1"/>
    <row r="4748" ht="15.75" customHeight="1"/>
    <row r="4749" ht="15.75" customHeight="1"/>
    <row r="4750" ht="15.75" customHeight="1"/>
    <row r="4751" ht="15.75" customHeight="1"/>
    <row r="4752" ht="15.75" customHeight="1"/>
    <row r="4753" ht="15.75" customHeight="1"/>
    <row r="4754" ht="15.75" customHeight="1"/>
    <row r="4755" ht="15.75" customHeight="1"/>
    <row r="4756" ht="15.75" customHeight="1"/>
    <row r="4757" ht="15.75" customHeight="1"/>
    <row r="4758" ht="15.75" customHeight="1"/>
    <row r="4759" ht="15.75" customHeight="1"/>
    <row r="4760" ht="15.75" customHeight="1"/>
    <row r="4761" ht="15.75" customHeight="1"/>
    <row r="4762" ht="15.75" customHeight="1"/>
    <row r="4763" ht="15.75" customHeight="1"/>
    <row r="4764" ht="15.75" customHeight="1"/>
    <row r="4765" ht="15.75" customHeight="1"/>
    <row r="4766" ht="15.75" customHeight="1"/>
    <row r="4767" ht="15.75" customHeight="1"/>
    <row r="4768" ht="15.75" customHeight="1"/>
    <row r="4769" ht="15.75" customHeight="1"/>
    <row r="4770" ht="15.75" customHeight="1"/>
    <row r="4771" ht="15.75" customHeight="1"/>
    <row r="4772" ht="15.75" customHeight="1"/>
    <row r="4773" ht="15.75" customHeight="1"/>
    <row r="4774" ht="15.75" customHeight="1"/>
    <row r="4775" ht="15.75" customHeight="1"/>
    <row r="4776" ht="15.75" customHeight="1"/>
    <row r="4777" ht="15.75" customHeight="1"/>
    <row r="4778" ht="15.75" customHeight="1"/>
    <row r="4779" ht="15.75" customHeight="1"/>
    <row r="4780" ht="15.75" customHeight="1"/>
    <row r="4781" ht="15.75" customHeight="1"/>
    <row r="4782" ht="15.75" customHeight="1"/>
    <row r="4783" ht="15.75" customHeight="1"/>
    <row r="4784" ht="15.75" customHeight="1"/>
    <row r="4785" ht="15.75" customHeight="1"/>
    <row r="4786" ht="15.75" customHeight="1"/>
    <row r="4787" ht="15.75" customHeight="1"/>
    <row r="4788" ht="15.75" customHeight="1"/>
    <row r="4789" ht="15.75" customHeight="1"/>
    <row r="4790" ht="15.75" customHeight="1"/>
    <row r="4791" ht="15.75" customHeight="1"/>
    <row r="4792" ht="15.75" customHeight="1"/>
    <row r="4793" ht="15.75" customHeight="1"/>
    <row r="4794" ht="15.75" customHeight="1"/>
    <row r="4795" ht="15.75" customHeight="1"/>
    <row r="4796" ht="15.75" customHeight="1"/>
    <row r="4797" ht="15.75" customHeight="1"/>
    <row r="4798" ht="15.75" customHeight="1"/>
    <row r="4799" ht="15.75" customHeight="1"/>
    <row r="4800" ht="15.75" customHeight="1"/>
    <row r="4801" ht="15.75" customHeight="1"/>
    <row r="4802" ht="15.75" customHeight="1"/>
    <row r="4803" ht="15.75" customHeight="1"/>
    <row r="4804" ht="15.75" customHeight="1"/>
    <row r="4805" ht="15.75" customHeight="1"/>
    <row r="4806" ht="15.75" customHeight="1"/>
    <row r="4807" ht="15.75" customHeight="1"/>
    <row r="4808" ht="15.75" customHeight="1"/>
    <row r="4809" ht="15.75" customHeight="1"/>
    <row r="4810" ht="15.75" customHeight="1"/>
    <row r="4811" ht="15.75" customHeight="1"/>
    <row r="4812" ht="15.75" customHeight="1"/>
    <row r="4813" ht="15.75" customHeight="1"/>
    <row r="4814" ht="15.75" customHeight="1"/>
    <row r="4815" ht="15.75" customHeight="1"/>
    <row r="4816" ht="15.75" customHeight="1"/>
    <row r="4817" ht="15.75" customHeight="1"/>
    <row r="4818" ht="15.75" customHeight="1"/>
    <row r="4819" ht="15.75" customHeight="1"/>
    <row r="4820" ht="15.75" customHeight="1"/>
    <row r="4821" ht="15.75" customHeight="1"/>
    <row r="4822" ht="15.75" customHeight="1"/>
    <row r="4823" ht="15.75" customHeight="1"/>
    <row r="4824" ht="15.75" customHeight="1"/>
    <row r="4825" ht="15.75" customHeight="1"/>
    <row r="4826" ht="15.75" customHeight="1"/>
    <row r="4827" ht="15.75" customHeight="1"/>
    <row r="4828" ht="15.75" customHeight="1"/>
    <row r="4829" ht="15.75" customHeight="1"/>
    <row r="4830" ht="15.75" customHeight="1"/>
    <row r="4831" ht="15.75" customHeight="1"/>
    <row r="4832" ht="15.75" customHeight="1"/>
    <row r="4833" ht="15.75" customHeight="1"/>
    <row r="4834" ht="15.75" customHeight="1"/>
    <row r="4835" ht="15.75" customHeight="1"/>
    <row r="4836" ht="15.75" customHeight="1"/>
    <row r="4837" ht="15.75" customHeight="1"/>
    <row r="4838" ht="15.75" customHeight="1"/>
    <row r="4839" ht="15.75" customHeight="1"/>
    <row r="4840" ht="15.75" customHeight="1"/>
    <row r="4841" ht="15.75" customHeight="1"/>
    <row r="4842" ht="15.75" customHeight="1"/>
    <row r="4843" ht="15.75" customHeight="1"/>
    <row r="4844" ht="15.75" customHeight="1"/>
    <row r="4845" ht="15.75" customHeight="1"/>
    <row r="4846" ht="15.75" customHeight="1"/>
    <row r="4847" ht="15.75" customHeight="1"/>
    <row r="4848" ht="15.75" customHeight="1"/>
    <row r="4849" ht="15.75" customHeight="1"/>
    <row r="4850" ht="15.75" customHeight="1"/>
    <row r="4851" ht="15.75" customHeight="1"/>
    <row r="4852" ht="15.75" customHeight="1"/>
    <row r="4853" ht="15.75" customHeight="1"/>
    <row r="4854" ht="15.75" customHeight="1"/>
    <row r="4855" ht="15.75" customHeight="1"/>
    <row r="4856" ht="15.75" customHeight="1"/>
    <row r="4857" ht="15.75" customHeight="1"/>
    <row r="4858" ht="15.75" customHeight="1"/>
    <row r="4859" ht="15.75" customHeight="1"/>
    <row r="4860" ht="15.75" customHeight="1"/>
    <row r="4861" ht="15.75" customHeight="1"/>
    <row r="4862" ht="15.75" customHeight="1"/>
    <row r="4863" ht="15.75" customHeight="1"/>
    <row r="4864" ht="15.75" customHeight="1"/>
    <row r="4865" ht="15.75" customHeight="1"/>
    <row r="4866" ht="15.75" customHeight="1"/>
    <row r="4867" ht="15.75" customHeight="1"/>
    <row r="4868" ht="15.75" customHeight="1"/>
    <row r="4869" ht="15.75" customHeight="1"/>
    <row r="4870" ht="15.75" customHeight="1"/>
    <row r="4871" ht="15.75" customHeight="1"/>
    <row r="4872" ht="15.75" customHeight="1"/>
    <row r="4873" ht="15.75" customHeight="1"/>
    <row r="4874" ht="15.75" customHeight="1"/>
    <row r="4875" ht="15.75" customHeight="1"/>
    <row r="4876" ht="15.75" customHeight="1"/>
    <row r="4877" ht="15.75" customHeight="1"/>
    <row r="4878" ht="15.75" customHeight="1"/>
    <row r="4879" ht="15.75" customHeight="1"/>
    <row r="4880" ht="15.75" customHeight="1"/>
    <row r="4881" ht="15.75" customHeight="1"/>
    <row r="4882" ht="15.75" customHeight="1"/>
    <row r="4883" ht="15.75" customHeight="1"/>
    <row r="4884" ht="15.75" customHeight="1"/>
    <row r="4885" ht="15.75" customHeight="1"/>
    <row r="4886" ht="15.75" customHeight="1"/>
    <row r="4887" ht="15.75" customHeight="1"/>
    <row r="4888" ht="15.75" customHeight="1"/>
    <row r="4889" ht="15.75" customHeight="1"/>
    <row r="4890" ht="15.75" customHeight="1"/>
    <row r="4891" ht="15.75" customHeight="1"/>
    <row r="4892" ht="15.75" customHeight="1"/>
    <row r="4893" ht="15.75" customHeight="1"/>
    <row r="4894" ht="15.75" customHeight="1"/>
    <row r="4895" ht="15.75" customHeight="1"/>
    <row r="4896" ht="15.75" customHeight="1"/>
    <row r="4897" ht="15.75" customHeight="1"/>
    <row r="4898" ht="15.75" customHeight="1"/>
    <row r="4899" ht="15.75" customHeight="1"/>
    <row r="4900" ht="15.75" customHeight="1"/>
    <row r="4901" ht="15.75" customHeight="1"/>
    <row r="4902" ht="15.75" customHeight="1"/>
    <row r="4903" ht="15.75" customHeight="1"/>
    <row r="4904" ht="15.75" customHeight="1"/>
    <row r="4905" ht="15.75" customHeight="1"/>
    <row r="4906" ht="15.75" customHeight="1"/>
    <row r="4907" ht="15.75" customHeight="1"/>
    <row r="4908" ht="15.75" customHeight="1"/>
    <row r="4909" ht="15.75" customHeight="1"/>
    <row r="4910" ht="15.75" customHeight="1"/>
    <row r="4911" ht="15.75" customHeight="1"/>
    <row r="4912" ht="15.75" customHeight="1"/>
    <row r="4913" ht="15.75" customHeight="1"/>
    <row r="4914" ht="15.75" customHeight="1"/>
    <row r="4915" ht="15.75" customHeight="1"/>
    <row r="4916" ht="15.75" customHeight="1"/>
    <row r="4917" ht="15.75" customHeight="1"/>
    <row r="4918" ht="15.75" customHeight="1"/>
    <row r="4919" ht="15.75" customHeight="1"/>
    <row r="4920" ht="15.75" customHeight="1"/>
    <row r="4921" ht="15.75" customHeight="1"/>
    <row r="4922" ht="15.75" customHeight="1"/>
    <row r="4923" ht="15.75" customHeight="1"/>
    <row r="4924" ht="15.75" customHeight="1"/>
    <row r="4925" ht="15.75" customHeight="1"/>
    <row r="4926" ht="15.75" customHeight="1"/>
    <row r="4927" ht="15.75" customHeight="1"/>
    <row r="4928" ht="15.75" customHeight="1"/>
    <row r="4929" ht="15.75" customHeight="1"/>
    <row r="4930" ht="15.75" customHeight="1"/>
    <row r="4931" ht="15.75" customHeight="1"/>
    <row r="4932" ht="15.75" customHeight="1"/>
    <row r="4933" ht="15.75" customHeight="1"/>
    <row r="4934" ht="15.75" customHeight="1"/>
    <row r="4935" ht="15.75" customHeight="1"/>
    <row r="4936" ht="15.75" customHeight="1"/>
    <row r="4937" ht="15.75" customHeight="1"/>
    <row r="4938" ht="15.75" customHeight="1"/>
    <row r="4939" ht="15.75" customHeight="1"/>
    <row r="4940" ht="15.75" customHeight="1"/>
    <row r="4941" ht="15.75" customHeight="1"/>
    <row r="4942" ht="15.75" customHeight="1"/>
    <row r="4943" ht="15.75" customHeight="1"/>
    <row r="4944" ht="15.75" customHeight="1"/>
    <row r="4945" ht="15.75" customHeight="1"/>
    <row r="4946" ht="15.75" customHeight="1"/>
    <row r="4947" ht="15.75" customHeight="1"/>
    <row r="4948" ht="15.75" customHeight="1"/>
    <row r="4949" ht="15.75" customHeight="1"/>
    <row r="4950" ht="15.75" customHeight="1"/>
    <row r="4951" ht="15.75" customHeight="1"/>
    <row r="4952" ht="15.75" customHeight="1"/>
    <row r="4953" ht="15.75" customHeight="1"/>
    <row r="4954" ht="15.75" customHeight="1"/>
    <row r="4955" ht="15.75" customHeight="1"/>
    <row r="4956" ht="15.75" customHeight="1"/>
    <row r="4957" ht="15.75" customHeight="1"/>
    <row r="4958" ht="15.75" customHeight="1"/>
    <row r="4959" ht="15.75" customHeight="1"/>
    <row r="4960" ht="15.75" customHeight="1"/>
    <row r="4961" ht="15.75" customHeight="1"/>
    <row r="4962" ht="15.75" customHeight="1"/>
    <row r="4963" ht="15.75" customHeight="1"/>
    <row r="4964" ht="15.75" customHeight="1"/>
    <row r="4965" ht="15.75" customHeight="1"/>
    <row r="4966" ht="15.75" customHeight="1"/>
    <row r="4967" ht="15.75" customHeight="1"/>
    <row r="4968" ht="15.75" customHeight="1"/>
    <row r="4969" ht="15.75" customHeight="1"/>
    <row r="4970" ht="15.75" customHeight="1"/>
    <row r="4971" ht="15.75" customHeight="1"/>
    <row r="4972" ht="15.75" customHeight="1"/>
    <row r="4973" ht="15.75" customHeight="1"/>
    <row r="4974" ht="15.75" customHeight="1"/>
    <row r="4975" ht="15.75" customHeight="1"/>
    <row r="4976" ht="15.75" customHeight="1"/>
    <row r="4977" ht="15.75" customHeight="1"/>
    <row r="4978" ht="15.75" customHeight="1"/>
    <row r="4979" ht="15.75" customHeight="1"/>
    <row r="4980" ht="15.75" customHeight="1"/>
    <row r="4981" ht="15.75" customHeight="1"/>
    <row r="4982" ht="15.75" customHeight="1"/>
    <row r="4983" ht="15.75" customHeight="1"/>
    <row r="4984" ht="15.75" customHeight="1"/>
    <row r="4985" ht="15.75" customHeight="1"/>
    <row r="4986" ht="15.75" customHeight="1"/>
    <row r="4987" ht="15.75" customHeight="1"/>
    <row r="4988" ht="15.75" customHeight="1"/>
    <row r="4989" ht="15.75" customHeight="1"/>
    <row r="4990" ht="15.75" customHeight="1"/>
    <row r="4991" ht="15.75" customHeight="1"/>
    <row r="4992" ht="15.75" customHeight="1"/>
    <row r="4993" ht="15.75" customHeight="1"/>
    <row r="4994" ht="15.75" customHeight="1"/>
    <row r="4995" ht="15.75" customHeight="1"/>
    <row r="4996" ht="15.75" customHeight="1"/>
    <row r="4997" ht="15.75" customHeight="1"/>
    <row r="4998" ht="15.75" customHeight="1"/>
    <row r="4999" ht="15.75" customHeight="1"/>
    <row r="5000" ht="15.75" customHeight="1"/>
    <row r="5001" ht="15.75" customHeight="1"/>
    <row r="5002" ht="15.75" customHeight="1"/>
    <row r="5003" ht="15.75" customHeight="1"/>
    <row r="5004" ht="15.75" customHeight="1"/>
    <row r="5005" ht="15.75" customHeight="1"/>
    <row r="5006" ht="15.75" customHeight="1"/>
    <row r="5007" ht="15.75" customHeight="1"/>
    <row r="5008" ht="15.75" customHeight="1"/>
    <row r="5009" ht="15.75" customHeight="1"/>
    <row r="5010" ht="15.75" customHeight="1"/>
    <row r="5011" ht="15.75" customHeight="1"/>
    <row r="5012" ht="15.75" customHeight="1"/>
    <row r="5013" ht="15.75" customHeight="1"/>
    <row r="5014" ht="15.75" customHeight="1"/>
    <row r="5015" ht="15.75" customHeight="1"/>
    <row r="5016" ht="15.75" customHeight="1"/>
    <row r="5017" ht="15.75" customHeight="1"/>
    <row r="5018" ht="15.75" customHeight="1"/>
    <row r="5019" ht="15.75" customHeight="1"/>
    <row r="5020" ht="15.75" customHeight="1"/>
    <row r="5021" ht="15.75" customHeight="1"/>
    <row r="5022" ht="15.75" customHeight="1"/>
    <row r="5023" ht="15.75" customHeight="1"/>
    <row r="5024" ht="15.75" customHeight="1"/>
    <row r="5025" ht="15.75" customHeight="1"/>
    <row r="5026" ht="15.75" customHeight="1"/>
    <row r="5027" ht="15.75" customHeight="1"/>
    <row r="5028" ht="15.75" customHeight="1"/>
    <row r="5029" ht="15.75" customHeight="1"/>
    <row r="5030" ht="15.75" customHeight="1"/>
    <row r="5031" ht="15.75" customHeight="1"/>
    <row r="5032" ht="15.75" customHeight="1"/>
    <row r="5033" ht="15.75" customHeight="1"/>
    <row r="5034" ht="15.75" customHeight="1"/>
    <row r="5035" ht="15.75" customHeight="1"/>
    <row r="5036" ht="15.75" customHeight="1"/>
    <row r="5037" ht="15.75" customHeight="1"/>
    <row r="5038" ht="15.75" customHeight="1"/>
    <row r="5039" ht="15.75" customHeight="1"/>
    <row r="5040" ht="15.75" customHeight="1"/>
    <row r="5041" ht="15.75" customHeight="1"/>
    <row r="5042" ht="15.75" customHeight="1"/>
    <row r="5043" ht="15.75" customHeight="1"/>
    <row r="5044" ht="15.75" customHeight="1"/>
    <row r="5045" ht="15.75" customHeight="1"/>
    <row r="5046" ht="15.75" customHeight="1"/>
    <row r="5047" ht="15.75" customHeight="1"/>
    <row r="5048" ht="15.75" customHeight="1"/>
    <row r="5049" ht="15.75" customHeight="1"/>
    <row r="5050" ht="15.75" customHeight="1"/>
    <row r="5051" ht="15.75" customHeight="1"/>
    <row r="5052" ht="15.75" customHeight="1"/>
    <row r="5053" ht="15.75" customHeight="1"/>
    <row r="5054" ht="15.75" customHeight="1"/>
    <row r="5055" ht="15.75" customHeight="1"/>
    <row r="5056" ht="15.75" customHeight="1"/>
    <row r="5057" ht="15.75" customHeight="1"/>
    <row r="5058" ht="15.75" customHeight="1"/>
    <row r="5059" ht="15.75" customHeight="1"/>
    <row r="5060" ht="15.75" customHeight="1"/>
    <row r="5061" ht="15.75" customHeight="1"/>
    <row r="5062" ht="15.75" customHeight="1"/>
    <row r="5063" ht="15.75" customHeight="1"/>
    <row r="5064" ht="15.75" customHeight="1"/>
    <row r="5065" ht="15.75" customHeight="1"/>
    <row r="5066" ht="15.75" customHeight="1"/>
    <row r="5067" ht="15.75" customHeight="1"/>
    <row r="5068" ht="15.75" customHeight="1"/>
    <row r="5069" ht="15.75" customHeight="1"/>
    <row r="5070" ht="15.75" customHeight="1"/>
    <row r="5071" ht="15.75" customHeight="1"/>
    <row r="5072" ht="15.75" customHeight="1"/>
    <row r="5073" ht="15.75" customHeight="1"/>
    <row r="5074" ht="15.75" customHeight="1"/>
    <row r="5075" ht="15.75" customHeight="1"/>
    <row r="5076" ht="15.75" customHeight="1"/>
    <row r="5077" ht="15.75" customHeight="1"/>
    <row r="5078" ht="15.75" customHeight="1"/>
    <row r="5079" ht="15.75" customHeight="1"/>
    <row r="5080" ht="15.75" customHeight="1"/>
    <row r="5081" ht="15.75" customHeight="1"/>
    <row r="5082" ht="15.75" customHeight="1"/>
    <row r="5083" ht="15.75" customHeight="1"/>
    <row r="5084" ht="15.75" customHeight="1"/>
    <row r="5085" ht="15.75" customHeight="1"/>
    <row r="5086" ht="15.75" customHeight="1"/>
    <row r="5087" ht="15.75" customHeight="1"/>
    <row r="5088" ht="15.75" customHeight="1"/>
    <row r="5089" ht="15.75" customHeight="1"/>
    <row r="5090" ht="15.75" customHeight="1"/>
    <row r="5091" ht="15.75" customHeight="1"/>
    <row r="5092" ht="15.75" customHeight="1"/>
    <row r="5093" ht="15.75" customHeight="1"/>
    <row r="5094" ht="15.75" customHeight="1"/>
    <row r="5095" ht="15.75" customHeight="1"/>
    <row r="5096" ht="15.75" customHeight="1"/>
    <row r="5097" ht="15.75" customHeight="1"/>
    <row r="5098" ht="15.75" customHeight="1"/>
    <row r="5099" ht="15.75" customHeight="1"/>
    <row r="5100" ht="15.75" customHeight="1"/>
    <row r="5101" ht="15.75" customHeight="1"/>
    <row r="5102" ht="15.75" customHeight="1"/>
    <row r="5103" ht="15.75" customHeight="1"/>
    <row r="5104" ht="15.75" customHeight="1"/>
    <row r="5105" ht="15.75" customHeight="1"/>
    <row r="5106" ht="15.75" customHeight="1"/>
    <row r="5107" ht="15.75" customHeight="1"/>
    <row r="5108" ht="15.75" customHeight="1"/>
    <row r="5109" ht="15.75" customHeight="1"/>
    <row r="5110" ht="15.75" customHeight="1"/>
    <row r="5111" ht="15.75" customHeight="1"/>
    <row r="5112" ht="15.75" customHeight="1"/>
    <row r="5113" ht="15.75" customHeight="1"/>
    <row r="5114" ht="15.75" customHeight="1"/>
    <row r="5115" ht="15.75" customHeight="1"/>
    <row r="5116" ht="15.75" customHeight="1"/>
    <row r="5117" ht="15.75" customHeight="1"/>
    <row r="5118" ht="15.75" customHeight="1"/>
    <row r="5119" ht="15.75" customHeight="1"/>
    <row r="5120" ht="15.75" customHeight="1"/>
    <row r="5121" ht="15.75" customHeight="1"/>
    <row r="5122" ht="15.75" customHeight="1"/>
    <row r="5123" ht="15.75" customHeight="1"/>
    <row r="5124" ht="15.75" customHeight="1"/>
    <row r="5125" ht="15.75" customHeight="1"/>
    <row r="5126" ht="15.75" customHeight="1"/>
    <row r="5127" ht="15.75" customHeight="1"/>
    <row r="5128" ht="15.75" customHeight="1"/>
    <row r="5129" ht="15.75" customHeight="1"/>
    <row r="5130" ht="15.75" customHeight="1"/>
    <row r="5131" ht="15.75" customHeight="1"/>
    <row r="5132" ht="15.75" customHeight="1"/>
    <row r="5133" ht="15.75" customHeight="1"/>
    <row r="5134" ht="15.75" customHeight="1"/>
    <row r="5135" ht="15.75" customHeight="1"/>
    <row r="5136" ht="15.75" customHeight="1"/>
    <row r="5137" ht="15.75" customHeight="1"/>
    <row r="5138" ht="15.75" customHeight="1"/>
    <row r="5139" ht="15.75" customHeight="1"/>
    <row r="5140" ht="15.75" customHeight="1"/>
    <row r="5141" ht="15.75" customHeight="1"/>
    <row r="5142" ht="15.75" customHeight="1"/>
    <row r="5143" ht="15.75" customHeight="1"/>
    <row r="5144" ht="15.75" customHeight="1"/>
    <row r="5145" ht="15.75" customHeight="1"/>
    <row r="5146" ht="15.75" customHeight="1"/>
    <row r="5147" ht="15.75" customHeight="1"/>
    <row r="5148" ht="15.75" customHeight="1"/>
    <row r="5149" ht="15.75" customHeight="1"/>
    <row r="5150" ht="15.75" customHeight="1"/>
    <row r="5151" ht="15.75" customHeight="1"/>
    <row r="5152" ht="15.75" customHeight="1"/>
    <row r="5153" ht="15.75" customHeight="1"/>
    <row r="5154" ht="15.75" customHeight="1"/>
    <row r="5155" ht="15.75" customHeight="1"/>
    <row r="5156" ht="15.75" customHeight="1"/>
    <row r="5157" ht="15.75" customHeight="1"/>
    <row r="5158" ht="15.75" customHeight="1"/>
    <row r="5159" ht="15.75" customHeight="1"/>
    <row r="5160" ht="15.75" customHeight="1"/>
    <row r="5161" ht="15.75" customHeight="1"/>
    <row r="5162" ht="15.75" customHeight="1"/>
    <row r="5163" ht="15.75" customHeight="1"/>
    <row r="5164" ht="15.75" customHeight="1"/>
    <row r="5165" ht="15.75" customHeight="1"/>
    <row r="5166" ht="15.75" customHeight="1"/>
    <row r="5167" ht="15.75" customHeight="1"/>
    <row r="5168" ht="15.75" customHeight="1"/>
    <row r="5169" ht="15.75" customHeight="1"/>
    <row r="5170" ht="15.75" customHeight="1"/>
    <row r="5171" ht="15.75" customHeight="1"/>
    <row r="5172" ht="15.75" customHeight="1"/>
    <row r="5173" ht="15.75" customHeight="1"/>
    <row r="5174" ht="15.75" customHeight="1"/>
    <row r="5175" ht="15.75" customHeight="1"/>
    <row r="5176" ht="15.75" customHeight="1"/>
    <row r="5177" ht="15.75" customHeight="1"/>
    <row r="5178" ht="15.75" customHeight="1"/>
    <row r="5179" ht="15.75" customHeight="1"/>
    <row r="5180" ht="15.75" customHeight="1"/>
    <row r="5181" ht="15.75" customHeight="1"/>
    <row r="5182" ht="15.75" customHeight="1"/>
    <row r="5183" ht="15.75" customHeight="1"/>
    <row r="5184" ht="15.75" customHeight="1"/>
    <row r="5185" ht="15.75" customHeight="1"/>
    <row r="5186" ht="15.75" customHeight="1"/>
    <row r="5187" ht="15.75" customHeight="1"/>
    <row r="5188" ht="15.75" customHeight="1"/>
    <row r="5189" ht="15.75" customHeight="1"/>
    <row r="5190" ht="15.75" customHeight="1"/>
    <row r="5191" ht="15.75" customHeight="1"/>
    <row r="5192" ht="15.75" customHeight="1"/>
    <row r="5193" ht="15.75" customHeight="1"/>
    <row r="5194" ht="15.75" customHeight="1"/>
    <row r="5195" ht="15.75" customHeight="1"/>
    <row r="5196" ht="15.75" customHeight="1"/>
    <row r="5197" ht="15.75" customHeight="1"/>
    <row r="5198" ht="15.75" customHeight="1"/>
    <row r="5199" ht="15.75" customHeight="1"/>
    <row r="5200" ht="15.75" customHeight="1"/>
    <row r="5201" ht="15.75" customHeight="1"/>
    <row r="5202" ht="15.75" customHeight="1"/>
    <row r="5203" ht="15.75" customHeight="1"/>
    <row r="5204" ht="15.75" customHeight="1"/>
    <row r="5205" ht="15.75" customHeight="1"/>
    <row r="5206" ht="15.75" customHeight="1"/>
    <row r="5207" ht="15.75" customHeight="1"/>
    <row r="5208" ht="15.75" customHeight="1"/>
    <row r="5209" ht="15.75" customHeight="1"/>
    <row r="5210" ht="15.75" customHeight="1"/>
    <row r="5211" ht="15.75" customHeight="1"/>
    <row r="5212" ht="15.75" customHeight="1"/>
    <row r="5213" ht="15.75" customHeight="1"/>
    <row r="5214" ht="15.75" customHeight="1"/>
    <row r="5215" ht="15.75" customHeight="1"/>
    <row r="5216" ht="15.75" customHeight="1"/>
    <row r="5217" ht="15.75" customHeight="1"/>
    <row r="5218" ht="15.75" customHeight="1"/>
    <row r="5219" ht="15.75" customHeight="1"/>
    <row r="5220" ht="15.75" customHeight="1"/>
    <row r="5221" ht="15.75" customHeight="1"/>
    <row r="5222" ht="15.75" customHeight="1"/>
    <row r="5223" ht="15.75" customHeight="1"/>
    <row r="5224" ht="15.75" customHeight="1"/>
    <row r="5225" ht="15.75" customHeight="1"/>
    <row r="5226" ht="15.75" customHeight="1"/>
    <row r="5227" ht="15.75" customHeight="1"/>
    <row r="5228" ht="15.75" customHeight="1"/>
    <row r="5229" ht="15.75" customHeight="1"/>
    <row r="5230" ht="15.75" customHeight="1"/>
    <row r="5231" ht="15.75" customHeight="1"/>
    <row r="5232" ht="15.75" customHeight="1"/>
    <row r="5233" ht="15.75" customHeight="1"/>
    <row r="5234" ht="15.75" customHeight="1"/>
    <row r="5235" ht="15.75" customHeight="1"/>
    <row r="5236" ht="15.75" customHeight="1"/>
    <row r="5237" ht="15.75" customHeight="1"/>
    <row r="5238" ht="15.75" customHeight="1"/>
    <row r="5239" ht="15.75" customHeight="1"/>
    <row r="5240" ht="15.75" customHeight="1"/>
    <row r="5241" ht="15.75" customHeight="1"/>
    <row r="5242" ht="15.75" customHeight="1"/>
    <row r="5243" ht="15.75" customHeight="1"/>
    <row r="5244" ht="15.75" customHeight="1"/>
    <row r="5245" ht="15.75" customHeight="1"/>
    <row r="5246" ht="15.75" customHeight="1"/>
    <row r="5247" ht="15.75" customHeight="1"/>
    <row r="5248" ht="15.75" customHeight="1"/>
    <row r="5249" ht="15.75" customHeight="1"/>
    <row r="5250" ht="15.75" customHeight="1"/>
    <row r="5251" ht="15.75" customHeight="1"/>
    <row r="5252" ht="15.75" customHeight="1"/>
    <row r="5253" ht="15.75" customHeight="1"/>
    <row r="5254" ht="15.75" customHeight="1"/>
    <row r="5255" ht="15.75" customHeight="1"/>
    <row r="5256" ht="15.75" customHeight="1"/>
    <row r="5257" ht="15.75" customHeight="1"/>
    <row r="5258" ht="15.75" customHeight="1"/>
    <row r="5259" ht="15.75" customHeight="1"/>
    <row r="5260" ht="15.75" customHeight="1"/>
    <row r="5261" ht="15.75" customHeight="1"/>
    <row r="5262" ht="15.75" customHeight="1"/>
    <row r="5263" ht="15.75" customHeight="1"/>
    <row r="5264" ht="15.75" customHeight="1"/>
    <row r="5265" ht="15.75" customHeight="1"/>
    <row r="5266" ht="15.75" customHeight="1"/>
    <row r="5267" ht="15.75" customHeight="1"/>
    <row r="5268" ht="15.75" customHeight="1"/>
    <row r="5269" ht="15.75" customHeight="1"/>
    <row r="5270" ht="15.75" customHeight="1"/>
    <row r="5271" ht="15.75" customHeight="1"/>
    <row r="5272" ht="15.75" customHeight="1"/>
    <row r="5273" ht="15.75" customHeight="1"/>
    <row r="5274" ht="15.75" customHeight="1"/>
    <row r="5275" ht="15.75" customHeight="1"/>
    <row r="5276" ht="15.75" customHeight="1"/>
    <row r="5277" ht="15.75" customHeight="1"/>
    <row r="5278" ht="15.75" customHeight="1"/>
    <row r="5279" ht="15.75" customHeight="1"/>
    <row r="5280" ht="15.75" customHeight="1"/>
    <row r="5281" ht="15.75" customHeight="1"/>
    <row r="5282" ht="15.75" customHeight="1"/>
    <row r="5283" ht="15.75" customHeight="1"/>
    <row r="5284" ht="15.75" customHeight="1"/>
    <row r="5285" ht="15.75" customHeight="1"/>
    <row r="5286" ht="15.75" customHeight="1"/>
    <row r="5287" ht="15.75" customHeight="1"/>
    <row r="5288" ht="15.75" customHeight="1"/>
    <row r="5289" ht="15.75" customHeight="1"/>
    <row r="5290" ht="15.75" customHeight="1"/>
    <row r="5291" ht="15.75" customHeight="1"/>
    <row r="5292" ht="15.75" customHeight="1"/>
    <row r="5293" ht="15.75" customHeight="1"/>
    <row r="5294" ht="15.75" customHeight="1"/>
    <row r="5295" ht="15.75" customHeight="1"/>
    <row r="5296" ht="15.75" customHeight="1"/>
    <row r="5297" ht="15.75" customHeight="1"/>
    <row r="5298" ht="15.75" customHeight="1"/>
    <row r="5299" ht="15.75" customHeight="1"/>
    <row r="5300" ht="15.75" customHeight="1"/>
    <row r="5301" ht="15.75" customHeight="1"/>
    <row r="5302" ht="15.75" customHeight="1"/>
    <row r="5303" ht="15.75" customHeight="1"/>
    <row r="5304" ht="15.75" customHeight="1"/>
    <row r="5305" ht="15.75" customHeight="1"/>
    <row r="5306" ht="15.75" customHeight="1"/>
    <row r="5307" ht="15.75" customHeight="1"/>
    <row r="5308" ht="15.75" customHeight="1"/>
    <row r="5309" ht="15.75" customHeight="1"/>
    <row r="5310" ht="15.75" customHeight="1"/>
    <row r="5311" ht="15.75" customHeight="1"/>
    <row r="5312" ht="15.75" customHeight="1"/>
    <row r="5313" ht="15.75" customHeight="1"/>
    <row r="5314" ht="15.75" customHeight="1"/>
    <row r="5315" ht="15.75" customHeight="1"/>
    <row r="5316" ht="15.75" customHeight="1"/>
    <row r="5317" ht="15.75" customHeight="1"/>
    <row r="5318" ht="15.75" customHeight="1"/>
    <row r="5319" ht="15.75" customHeight="1"/>
    <row r="5320" ht="15.75" customHeight="1"/>
    <row r="5321" ht="15.75" customHeight="1"/>
    <row r="5322" ht="15.75" customHeight="1"/>
    <row r="5323" ht="15.75" customHeight="1"/>
    <row r="5324" ht="15.75" customHeight="1"/>
    <row r="5325" ht="15.75" customHeight="1"/>
    <row r="5326" ht="15.75" customHeight="1"/>
    <row r="5327" ht="15.75" customHeight="1"/>
    <row r="5328" ht="15.75" customHeight="1"/>
    <row r="5329" ht="15.75" customHeight="1"/>
    <row r="5330" ht="15.75" customHeight="1"/>
    <row r="5331" ht="15.75" customHeight="1"/>
    <row r="5332" ht="15.75" customHeight="1"/>
    <row r="5333" ht="15.75" customHeight="1"/>
    <row r="5334" ht="15.75" customHeight="1"/>
    <row r="5335" ht="15.75" customHeight="1"/>
    <row r="5336" ht="15.75" customHeight="1"/>
    <row r="5337" ht="15.75" customHeight="1"/>
    <row r="5338" ht="15.75" customHeight="1"/>
    <row r="5339" ht="15.75" customHeight="1"/>
    <row r="5340" ht="15.75" customHeight="1"/>
    <row r="5341" ht="15.75" customHeight="1"/>
    <row r="5342" ht="15.75" customHeight="1"/>
    <row r="5343" ht="15.75" customHeight="1"/>
    <row r="5344" ht="15.75" customHeight="1"/>
    <row r="5345" ht="15.75" customHeight="1"/>
    <row r="5346" ht="15.75" customHeight="1"/>
    <row r="5347" ht="15.75" customHeight="1"/>
    <row r="5348" ht="15.75" customHeight="1"/>
    <row r="5349" ht="15.75" customHeight="1"/>
    <row r="5350" ht="15.75" customHeight="1"/>
    <row r="5351" ht="15.75" customHeight="1"/>
    <row r="5352" ht="15.75" customHeight="1"/>
    <row r="5353" ht="15.75" customHeight="1"/>
    <row r="5354" ht="15.75" customHeight="1"/>
    <row r="5355" ht="15.75" customHeight="1"/>
    <row r="5356" ht="15.75" customHeight="1"/>
    <row r="5357" ht="15.75" customHeight="1"/>
    <row r="5358" ht="15.75" customHeight="1"/>
    <row r="5359" ht="15.75" customHeight="1"/>
    <row r="5360" ht="15.75" customHeight="1"/>
    <row r="5361" ht="15.75" customHeight="1"/>
    <row r="5362" ht="15.75" customHeight="1"/>
    <row r="5363" ht="15.75" customHeight="1"/>
    <row r="5364" ht="15.75" customHeight="1"/>
    <row r="5365" ht="15.75" customHeight="1"/>
    <row r="5366" ht="15.75" customHeight="1"/>
    <row r="5367" ht="15.75" customHeight="1"/>
    <row r="5368" ht="15.75" customHeight="1"/>
    <row r="5369" ht="15.75" customHeight="1"/>
    <row r="5370" ht="15.75" customHeight="1"/>
    <row r="5371" ht="15.75" customHeight="1"/>
    <row r="5372" ht="15.75" customHeight="1"/>
    <row r="5373" ht="15.75" customHeight="1"/>
    <row r="5374" ht="15.75" customHeight="1"/>
    <row r="5375" ht="15.75" customHeight="1"/>
    <row r="5376" ht="15.75" customHeight="1"/>
    <row r="5377" ht="15.75" customHeight="1"/>
    <row r="5378" ht="15.75" customHeight="1"/>
    <row r="5379" ht="15.75" customHeight="1"/>
    <row r="5380" ht="15.75" customHeight="1"/>
    <row r="5381" ht="15.75" customHeight="1"/>
    <row r="5382" ht="15.75" customHeight="1"/>
    <row r="5383" ht="15.75" customHeight="1"/>
    <row r="5384" ht="15.75" customHeight="1"/>
    <row r="5385" ht="15.75" customHeight="1"/>
    <row r="5386" ht="15.75" customHeight="1"/>
    <row r="5387" ht="15.75" customHeight="1"/>
    <row r="5388" ht="15.75" customHeight="1"/>
    <row r="5389" ht="15.75" customHeight="1"/>
    <row r="5390" ht="15.75" customHeight="1"/>
    <row r="5391" ht="15.75" customHeight="1"/>
    <row r="5392" ht="15.75" customHeight="1"/>
    <row r="5393" ht="15.75" customHeight="1"/>
    <row r="5394" ht="15.75" customHeight="1"/>
    <row r="5395" ht="15.75" customHeight="1"/>
    <row r="5396" ht="15.75" customHeight="1"/>
    <row r="5397" ht="15.75" customHeight="1"/>
    <row r="5398" ht="15.75" customHeight="1"/>
    <row r="5399" ht="15.75" customHeight="1"/>
    <row r="5400" ht="15.75" customHeight="1"/>
    <row r="5401" ht="15.75" customHeight="1"/>
    <row r="5402" ht="15.75" customHeight="1"/>
    <row r="5403" ht="15.75" customHeight="1"/>
    <row r="5404" ht="15.75" customHeight="1"/>
    <row r="5405" ht="15.75" customHeight="1"/>
    <row r="5406" ht="15.75" customHeight="1"/>
    <row r="5407" ht="15.75" customHeight="1"/>
    <row r="5408" ht="15.75" customHeight="1"/>
    <row r="5409" ht="15.75" customHeight="1"/>
    <row r="5410" ht="15.75" customHeight="1"/>
    <row r="5411" ht="15.75" customHeight="1"/>
    <row r="5412" ht="15.75" customHeight="1"/>
    <row r="5413" ht="15.75" customHeight="1"/>
    <row r="5414" ht="15.75" customHeight="1"/>
    <row r="5415" ht="15.75" customHeight="1"/>
    <row r="5416" ht="15.75" customHeight="1"/>
    <row r="5417" ht="15.75" customHeight="1"/>
    <row r="5418" ht="15.75" customHeight="1"/>
    <row r="5419" ht="15.75" customHeight="1"/>
    <row r="5420" ht="15.75" customHeight="1"/>
    <row r="5421" ht="15.75" customHeight="1"/>
    <row r="5422" ht="15.75" customHeight="1"/>
    <row r="5423" ht="15.75" customHeight="1"/>
    <row r="5424" ht="15.75" customHeight="1"/>
    <row r="5425" ht="15.75" customHeight="1"/>
    <row r="5426" ht="15.75" customHeight="1"/>
    <row r="5427" ht="15.75" customHeight="1"/>
    <row r="5428" ht="15.75" customHeight="1"/>
    <row r="5429" ht="15.75" customHeight="1"/>
    <row r="5430" ht="15.75" customHeight="1"/>
    <row r="5431" ht="15.75" customHeight="1"/>
    <row r="5432" ht="15.75" customHeight="1"/>
    <row r="5433" ht="15.75" customHeight="1"/>
    <row r="5434" ht="15.75" customHeight="1"/>
    <row r="5435" ht="15.75" customHeight="1"/>
    <row r="5436" ht="15.75" customHeight="1"/>
    <row r="5437" ht="15.75" customHeight="1"/>
    <row r="5438" ht="15.75" customHeight="1"/>
    <row r="5439" ht="15.75" customHeight="1"/>
    <row r="5440" ht="15.75" customHeight="1"/>
    <row r="5441" ht="15.75" customHeight="1"/>
    <row r="5442" ht="15.75" customHeight="1"/>
    <row r="5443" ht="15.75" customHeight="1"/>
    <row r="5444" ht="15.75" customHeight="1"/>
    <row r="5445" ht="15.75" customHeight="1"/>
    <row r="5446" ht="15.75" customHeight="1"/>
    <row r="5447" ht="15.75" customHeight="1"/>
    <row r="5448" ht="15.75" customHeight="1"/>
    <row r="5449" ht="15.75" customHeight="1"/>
    <row r="5450" ht="15.75" customHeight="1"/>
    <row r="5451" ht="15.75" customHeight="1"/>
    <row r="5452" ht="15.75" customHeight="1"/>
    <row r="5453" ht="15.75" customHeight="1"/>
    <row r="5454" ht="15.75" customHeight="1"/>
    <row r="5455" ht="15.75" customHeight="1"/>
    <row r="5456" ht="15.75" customHeight="1"/>
    <row r="5457" ht="15.75" customHeight="1"/>
    <row r="5458" ht="15.75" customHeight="1"/>
    <row r="5459" ht="15.75" customHeight="1"/>
    <row r="5460" ht="15.75" customHeight="1"/>
    <row r="5461" ht="15.75" customHeight="1"/>
    <row r="5462" ht="15.75" customHeight="1"/>
    <row r="5463" ht="15.75" customHeight="1"/>
    <row r="5464" ht="15.75" customHeight="1"/>
    <row r="5465" ht="15.75" customHeight="1"/>
    <row r="5466" ht="15.75" customHeight="1"/>
    <row r="5467" ht="15.75" customHeight="1"/>
    <row r="5468" ht="15.75" customHeight="1"/>
    <row r="5469" ht="15.75" customHeight="1"/>
    <row r="5470" ht="15.75" customHeight="1"/>
    <row r="5471" ht="15.75" customHeight="1"/>
    <row r="5472" ht="15.75" customHeight="1"/>
    <row r="5473" ht="15.75" customHeight="1"/>
    <row r="5474" ht="15.75" customHeight="1"/>
    <row r="5475" ht="15.75" customHeight="1"/>
    <row r="5476" ht="15.75" customHeight="1"/>
    <row r="5477" ht="15.75" customHeight="1"/>
    <row r="5478" ht="15.75" customHeight="1"/>
    <row r="5479" ht="15.75" customHeight="1"/>
    <row r="5480" ht="15.75" customHeight="1"/>
    <row r="5481" ht="15.75" customHeight="1"/>
    <row r="5482" ht="15.75" customHeight="1"/>
    <row r="5483" ht="15.75" customHeight="1"/>
    <row r="5484" ht="15.75" customHeight="1"/>
    <row r="5485" ht="15.75" customHeight="1"/>
    <row r="5486" ht="15.75" customHeight="1"/>
    <row r="5487" ht="15.75" customHeight="1"/>
    <row r="5488" ht="15.75" customHeight="1"/>
    <row r="5489" ht="15.75" customHeight="1"/>
    <row r="5490" ht="15.75" customHeight="1"/>
    <row r="5491" ht="15.75" customHeight="1"/>
    <row r="5492" ht="15.75" customHeight="1"/>
    <row r="5493" ht="15.75" customHeight="1"/>
    <row r="5494" ht="15.75" customHeight="1"/>
    <row r="5495" ht="15.75" customHeight="1"/>
    <row r="5496" ht="15.75" customHeight="1"/>
    <row r="5497" ht="15.75" customHeight="1"/>
    <row r="5498" ht="15.75" customHeight="1"/>
    <row r="5499" ht="15.75" customHeight="1"/>
    <row r="5500" ht="15.75" customHeight="1"/>
    <row r="5501" ht="15.75" customHeight="1"/>
    <row r="5502" ht="15.75" customHeight="1"/>
    <row r="5503" ht="15.75" customHeight="1"/>
    <row r="5504" ht="15.75" customHeight="1"/>
    <row r="5505" ht="15.75" customHeight="1"/>
    <row r="5506" ht="15.75" customHeight="1"/>
    <row r="5507" ht="15.75" customHeight="1"/>
    <row r="5508" ht="15.75" customHeight="1"/>
    <row r="5509" ht="15.75" customHeight="1"/>
    <row r="5510" ht="15.75" customHeight="1"/>
    <row r="5511" ht="15.75" customHeight="1"/>
    <row r="5512" ht="15.75" customHeight="1"/>
    <row r="5513" ht="15.75" customHeight="1"/>
    <row r="5514" ht="15.75" customHeight="1"/>
    <row r="5515" ht="15.75" customHeight="1"/>
    <row r="5516" ht="15.75" customHeight="1"/>
    <row r="5517" ht="15.75" customHeight="1"/>
    <row r="5518" ht="15.75" customHeight="1"/>
    <row r="5519" ht="15.75" customHeight="1"/>
    <row r="5520" ht="15.75" customHeight="1"/>
    <row r="5521" ht="15.75" customHeight="1"/>
    <row r="5522" ht="15.75" customHeight="1"/>
    <row r="5523" ht="15.75" customHeight="1"/>
    <row r="5524" ht="15.75" customHeight="1"/>
    <row r="5525" ht="15.75" customHeight="1"/>
    <row r="5526" ht="15.75" customHeight="1"/>
    <row r="5527" ht="15.75" customHeight="1"/>
    <row r="5528" ht="15.75" customHeight="1"/>
    <row r="5529" ht="15.75" customHeight="1"/>
    <row r="5530" ht="15.75" customHeight="1"/>
    <row r="5531" ht="15.75" customHeight="1"/>
    <row r="5532" ht="15.75" customHeight="1"/>
    <row r="5533" ht="15.75" customHeight="1"/>
    <row r="5534" ht="15.75" customHeight="1"/>
    <row r="5535" ht="15.75" customHeight="1"/>
    <row r="5536" ht="15.75" customHeight="1"/>
    <row r="5537" ht="15.75" customHeight="1"/>
    <row r="5538" ht="15.75" customHeight="1"/>
    <row r="5539" ht="15.75" customHeight="1"/>
    <row r="5540" ht="15.75" customHeight="1"/>
    <row r="5541" ht="15.75" customHeight="1"/>
    <row r="5542" ht="15.75" customHeight="1"/>
    <row r="5543" ht="15.75" customHeight="1"/>
    <row r="5544" ht="15.75" customHeight="1"/>
    <row r="5545" ht="15.75" customHeight="1"/>
    <row r="5546" ht="15.75" customHeight="1"/>
    <row r="5547" ht="15.75" customHeight="1"/>
    <row r="5548" ht="15.75" customHeight="1"/>
    <row r="5549" ht="15.75" customHeight="1"/>
    <row r="5550" ht="15.75" customHeight="1"/>
    <row r="5551" ht="15.75" customHeight="1"/>
    <row r="5552" ht="15.75" customHeight="1"/>
    <row r="5553" ht="15.75" customHeight="1"/>
    <row r="5554" ht="15.75" customHeight="1"/>
    <row r="5555" ht="15.75" customHeight="1"/>
    <row r="5556" ht="15.75" customHeight="1"/>
    <row r="5557" ht="15.75" customHeight="1"/>
    <row r="5558" ht="15.75" customHeight="1"/>
    <row r="5559" ht="15.75" customHeight="1"/>
    <row r="5560" ht="15.75" customHeight="1"/>
    <row r="5561" ht="15.75" customHeight="1"/>
    <row r="5562" ht="15.75" customHeight="1"/>
    <row r="5563" ht="15.75" customHeight="1"/>
    <row r="5564" ht="15.75" customHeight="1"/>
    <row r="5565" ht="15.75" customHeight="1"/>
    <row r="5566" ht="15.75" customHeight="1"/>
    <row r="5567" ht="15.75" customHeight="1"/>
    <row r="5568" ht="15.75" customHeight="1"/>
    <row r="5569" ht="15.75" customHeight="1"/>
    <row r="5570" ht="15.75" customHeight="1"/>
    <row r="5571" ht="15.75" customHeight="1"/>
    <row r="5572" ht="15.75" customHeight="1"/>
    <row r="5573" ht="15.75" customHeight="1"/>
    <row r="5574" ht="15.75" customHeight="1"/>
    <row r="5575" ht="15.75" customHeight="1"/>
    <row r="5576" ht="15.75" customHeight="1"/>
    <row r="5577" ht="15.75" customHeight="1"/>
    <row r="5578" ht="15.75" customHeight="1"/>
    <row r="5579" ht="15.75" customHeight="1"/>
    <row r="5580" ht="15.75" customHeight="1"/>
    <row r="5581" ht="15.75" customHeight="1"/>
    <row r="5582" ht="15.75" customHeight="1"/>
    <row r="5583" ht="15.75" customHeight="1"/>
    <row r="5584" ht="15.75" customHeight="1"/>
    <row r="5585" ht="15.75" customHeight="1"/>
    <row r="5586" ht="15.75" customHeight="1"/>
    <row r="5587" ht="15.75" customHeight="1"/>
    <row r="5588" ht="15.75" customHeight="1"/>
    <row r="5589" ht="15.75" customHeight="1"/>
    <row r="5590" ht="15.75" customHeight="1"/>
    <row r="5591" ht="15.75" customHeight="1"/>
    <row r="5592" ht="15.75" customHeight="1"/>
    <row r="5593" ht="15.75" customHeight="1"/>
    <row r="5594" ht="15.75" customHeight="1"/>
    <row r="5595" ht="15.75" customHeight="1"/>
    <row r="5596" ht="15.75" customHeight="1"/>
    <row r="5597" ht="15.75" customHeight="1"/>
    <row r="5598" ht="15.75" customHeight="1"/>
    <row r="5599" ht="15.75" customHeight="1"/>
    <row r="5600" ht="15.75" customHeight="1"/>
    <row r="5601" ht="15.75" customHeight="1"/>
    <row r="5602" ht="15.75" customHeight="1"/>
    <row r="5603" ht="15.75" customHeight="1"/>
    <row r="5604" ht="15.75" customHeight="1"/>
    <row r="5605" ht="15.75" customHeight="1"/>
    <row r="5606" ht="15.75" customHeight="1"/>
    <row r="5607" ht="15.75" customHeight="1"/>
    <row r="5608" ht="15.75" customHeight="1"/>
    <row r="5609" ht="15.75" customHeight="1"/>
    <row r="5610" ht="15.75" customHeight="1"/>
    <row r="5611" ht="15.75" customHeight="1"/>
    <row r="5612" ht="15.75" customHeight="1"/>
    <row r="5613" ht="15.75" customHeight="1"/>
    <row r="5614" ht="15.75" customHeight="1"/>
    <row r="5615" ht="15.75" customHeight="1"/>
    <row r="5616" ht="15.75" customHeight="1"/>
    <row r="5617" ht="15.75" customHeight="1"/>
    <row r="5618" ht="15.75" customHeight="1"/>
    <row r="5619" ht="15.75" customHeight="1"/>
    <row r="5620" ht="15.75" customHeight="1"/>
    <row r="5621" ht="15.75" customHeight="1"/>
    <row r="5622" ht="15.75" customHeight="1"/>
    <row r="5623" ht="15.75" customHeight="1"/>
    <row r="5624" ht="15.75" customHeight="1"/>
    <row r="5625" ht="15.75" customHeight="1"/>
    <row r="5626" ht="15.75" customHeight="1"/>
    <row r="5627" ht="15.75" customHeight="1"/>
    <row r="5628" ht="15.75" customHeight="1"/>
    <row r="5629" ht="15.75" customHeight="1"/>
    <row r="5630" ht="15.75" customHeight="1"/>
    <row r="5631" ht="15.75" customHeight="1"/>
    <row r="5632" ht="15.75" customHeight="1"/>
    <row r="5633" ht="15.75" customHeight="1"/>
    <row r="5634" ht="15.75" customHeight="1"/>
    <row r="5635" ht="15.75" customHeight="1"/>
    <row r="5636" ht="15.75" customHeight="1"/>
    <row r="5637" ht="15.75" customHeight="1"/>
    <row r="5638" ht="15.75" customHeight="1"/>
    <row r="5639" ht="15.75" customHeight="1"/>
    <row r="5640" ht="15.75" customHeight="1"/>
    <row r="5641" ht="15.75" customHeight="1"/>
    <row r="5642" ht="15.75" customHeight="1"/>
    <row r="5643" ht="15.75" customHeight="1"/>
    <row r="5644" ht="15.75" customHeight="1"/>
    <row r="5645" ht="15.75" customHeight="1"/>
    <row r="5646" ht="15.75" customHeight="1"/>
    <row r="5647" ht="15.75" customHeight="1"/>
    <row r="5648" ht="15.75" customHeight="1"/>
    <row r="5649" ht="15.75" customHeight="1"/>
    <row r="5650" ht="15.75" customHeight="1"/>
    <row r="5651" ht="15.75" customHeight="1"/>
    <row r="5652" ht="15.75" customHeight="1"/>
    <row r="5653" ht="15.75" customHeight="1"/>
    <row r="5654" ht="15.75" customHeight="1"/>
    <row r="5655" ht="15.75" customHeight="1"/>
    <row r="5656" ht="15.75" customHeight="1"/>
    <row r="5657" ht="15.75" customHeight="1"/>
    <row r="5658" ht="15.75" customHeight="1"/>
    <row r="5659" ht="15.75" customHeight="1"/>
    <row r="5660" ht="15.75" customHeight="1"/>
    <row r="5661" ht="15.75" customHeight="1"/>
    <row r="5662" ht="15.75" customHeight="1"/>
    <row r="5663" ht="15.75" customHeight="1"/>
    <row r="5664" ht="15.75" customHeight="1"/>
    <row r="5665" ht="15.75" customHeight="1"/>
    <row r="5666" ht="15.75" customHeight="1"/>
    <row r="5667" ht="15.75" customHeight="1"/>
    <row r="5668" ht="15.75" customHeight="1"/>
    <row r="5669" ht="15.75" customHeight="1"/>
    <row r="5670" ht="15.75" customHeight="1"/>
    <row r="5671" ht="15.75" customHeight="1"/>
    <row r="5672" ht="15.75" customHeight="1"/>
    <row r="5673" ht="15.75" customHeight="1"/>
    <row r="5674" ht="15.75" customHeight="1"/>
    <row r="5675" ht="15.75" customHeight="1"/>
    <row r="5676" ht="15.75" customHeight="1"/>
    <row r="5677" ht="15.75" customHeight="1"/>
    <row r="5678" ht="15.75" customHeight="1"/>
    <row r="5679" ht="15.75" customHeight="1"/>
    <row r="5680" ht="15.75" customHeight="1"/>
    <row r="5681" ht="15.75" customHeight="1"/>
    <row r="5682" ht="15.75" customHeight="1"/>
    <row r="5683" ht="15.75" customHeight="1"/>
    <row r="5684" ht="15.75" customHeight="1"/>
    <row r="5685" ht="15.75" customHeight="1"/>
    <row r="5686" ht="15.75" customHeight="1"/>
    <row r="5687" ht="15.75" customHeight="1"/>
    <row r="5688" ht="15.75" customHeight="1"/>
    <row r="5689" ht="15.75" customHeight="1"/>
    <row r="5690" ht="15.75" customHeight="1"/>
    <row r="5691" ht="15.75" customHeight="1"/>
    <row r="5692" ht="15.75" customHeight="1"/>
    <row r="5693" ht="15.75" customHeight="1"/>
    <row r="5694" ht="15.75" customHeight="1"/>
    <row r="5695" ht="15.75" customHeight="1"/>
    <row r="5696" ht="15.75" customHeight="1"/>
    <row r="5697" ht="15.75" customHeight="1"/>
    <row r="5698" ht="15.75" customHeight="1"/>
    <row r="5699" ht="15.75" customHeight="1"/>
    <row r="5700" ht="15.75" customHeight="1"/>
    <row r="5701" ht="15.75" customHeight="1"/>
    <row r="5702" ht="15.75" customHeight="1"/>
    <row r="5703" ht="15.75" customHeight="1"/>
    <row r="5704" ht="15.75" customHeight="1"/>
    <row r="5705" ht="15.75" customHeight="1"/>
    <row r="5706" ht="15.75" customHeight="1"/>
    <row r="5707" ht="15.75" customHeight="1"/>
    <row r="5708" ht="15.75" customHeight="1"/>
    <row r="5709" ht="15.75" customHeight="1"/>
    <row r="5710" ht="15.75" customHeight="1"/>
    <row r="5711" ht="15.75" customHeight="1"/>
    <row r="5712" ht="15.75" customHeight="1"/>
    <row r="5713" ht="15.75" customHeight="1"/>
    <row r="5714" ht="15.75" customHeight="1"/>
    <row r="5715" ht="15.75" customHeight="1"/>
    <row r="5716" ht="15.75" customHeight="1"/>
    <row r="5717" ht="15.75" customHeight="1"/>
    <row r="5718" ht="15.75" customHeight="1"/>
    <row r="5719" ht="15.75" customHeight="1"/>
    <row r="5720" ht="15.75" customHeight="1"/>
    <row r="5721" ht="15.75" customHeight="1"/>
    <row r="5722" ht="15.75" customHeight="1"/>
    <row r="5723" ht="15.75" customHeight="1"/>
    <row r="5724" ht="15.75" customHeight="1"/>
    <row r="5725" ht="15.75" customHeight="1"/>
    <row r="5726" ht="15.75" customHeight="1"/>
    <row r="5727" ht="15.75" customHeight="1"/>
    <row r="5728" ht="15.75" customHeight="1"/>
    <row r="5729" ht="15.75" customHeight="1"/>
    <row r="5730" ht="15.75" customHeight="1"/>
    <row r="5731" ht="15.75" customHeight="1"/>
    <row r="5732" ht="15.75" customHeight="1"/>
    <row r="5733" ht="15.75" customHeight="1"/>
    <row r="5734" ht="15.75" customHeight="1"/>
    <row r="5735" ht="15.75" customHeight="1"/>
    <row r="5736" ht="15.75" customHeight="1"/>
    <row r="5737" ht="15.75" customHeight="1"/>
    <row r="5738" ht="15.75" customHeight="1"/>
    <row r="5739" ht="15.75" customHeight="1"/>
    <row r="5740" ht="15.75" customHeight="1"/>
    <row r="5741" ht="15.75" customHeight="1"/>
    <row r="5742" ht="15.75" customHeight="1"/>
    <row r="5743" ht="15.75" customHeight="1"/>
    <row r="5744" ht="15.75" customHeight="1"/>
    <row r="5745" ht="15.75" customHeight="1"/>
    <row r="5746" ht="15.75" customHeight="1"/>
    <row r="5747" ht="15.75" customHeight="1"/>
    <row r="5748" ht="15.75" customHeight="1"/>
    <row r="5749" ht="15.75" customHeight="1"/>
    <row r="5750" ht="15.75" customHeight="1"/>
    <row r="5751" ht="15.75" customHeight="1"/>
    <row r="5752" ht="15.75" customHeight="1"/>
    <row r="5753" ht="15.75" customHeight="1"/>
    <row r="5754" ht="15.75" customHeight="1"/>
    <row r="5755" ht="15.75" customHeight="1"/>
    <row r="5756" ht="15.75" customHeight="1"/>
    <row r="5757" ht="15.75" customHeight="1"/>
    <row r="5758" ht="15.75" customHeight="1"/>
    <row r="5759" ht="15.75" customHeight="1"/>
    <row r="5760" ht="15.75" customHeight="1"/>
    <row r="5761" ht="15.75" customHeight="1"/>
    <row r="5762" ht="15.75" customHeight="1"/>
    <row r="5763" ht="15.75" customHeight="1"/>
    <row r="5764" ht="15.75" customHeight="1"/>
    <row r="5765" ht="15.75" customHeight="1"/>
    <row r="5766" ht="15.75" customHeight="1"/>
    <row r="5767" ht="15.75" customHeight="1"/>
    <row r="5768" ht="15.75" customHeight="1"/>
    <row r="5769" ht="15.75" customHeight="1"/>
    <row r="5770" ht="15.75" customHeight="1"/>
    <row r="5771" ht="15.75" customHeight="1"/>
    <row r="5772" ht="15.75" customHeight="1"/>
    <row r="5773" ht="15.75" customHeight="1"/>
    <row r="5774" ht="15.75" customHeight="1"/>
    <row r="5775" ht="15.75" customHeight="1"/>
    <row r="5776" ht="15.75" customHeight="1"/>
    <row r="5777" ht="15.75" customHeight="1"/>
    <row r="5778" ht="15.75" customHeight="1"/>
    <row r="5779" ht="15.75" customHeight="1"/>
    <row r="5780" ht="15.75" customHeight="1"/>
    <row r="5781" ht="15.75" customHeight="1"/>
    <row r="5782" ht="15.75" customHeight="1"/>
    <row r="5783" ht="15.75" customHeight="1"/>
    <row r="5784" ht="15.75" customHeight="1"/>
    <row r="5785" ht="15.75" customHeight="1"/>
    <row r="5786" ht="15.75" customHeight="1"/>
    <row r="5787" ht="15.75" customHeight="1"/>
    <row r="5788" ht="15.75" customHeight="1"/>
    <row r="5789" ht="15.75" customHeight="1"/>
    <row r="5790" ht="15.75" customHeight="1"/>
    <row r="5791" ht="15.75" customHeight="1"/>
    <row r="5792" ht="15.75" customHeight="1"/>
    <row r="5793" ht="15.75" customHeight="1"/>
    <row r="5794" ht="15.75" customHeight="1"/>
    <row r="5795" ht="15.75" customHeight="1"/>
    <row r="5796" ht="15.75" customHeight="1"/>
    <row r="5797" ht="15.75" customHeight="1"/>
    <row r="5798" ht="15.75" customHeight="1"/>
    <row r="5799" ht="15.75" customHeight="1"/>
    <row r="5800" ht="15.75" customHeight="1"/>
    <row r="5801" ht="15.75" customHeight="1"/>
    <row r="5802" ht="15.75" customHeight="1"/>
    <row r="5803" ht="15.75" customHeight="1"/>
    <row r="5804" ht="15.75" customHeight="1"/>
    <row r="5805" ht="15.75" customHeight="1"/>
    <row r="5806" ht="15.75" customHeight="1"/>
    <row r="5807" ht="15.75" customHeight="1"/>
    <row r="5808" ht="15.75" customHeight="1"/>
    <row r="5809" ht="15.75" customHeight="1"/>
    <row r="5810" ht="15.75" customHeight="1"/>
    <row r="5811" ht="15.75" customHeight="1"/>
    <row r="5812" ht="15.75" customHeight="1"/>
    <row r="5813" ht="15.75" customHeight="1"/>
    <row r="5814" ht="15.75" customHeight="1"/>
    <row r="5815" ht="15.75" customHeight="1"/>
    <row r="5816" ht="15.75" customHeight="1"/>
    <row r="5817" ht="15.75" customHeight="1"/>
    <row r="5818" ht="15.75" customHeight="1"/>
    <row r="5819" ht="15.75" customHeight="1"/>
    <row r="5820" ht="15.75" customHeight="1"/>
    <row r="5821" ht="15.75" customHeight="1"/>
    <row r="5822" ht="15.75" customHeight="1"/>
    <row r="5823" ht="15.75" customHeight="1"/>
    <row r="5824" ht="15.75" customHeight="1"/>
    <row r="5825" ht="15.75" customHeight="1"/>
    <row r="5826" ht="15.75" customHeight="1"/>
    <row r="5827" ht="15.75" customHeight="1"/>
    <row r="5828" ht="15.75" customHeight="1"/>
    <row r="5829" ht="15.75" customHeight="1"/>
    <row r="5830" ht="15.75" customHeight="1"/>
    <row r="5831" ht="15.75" customHeight="1"/>
    <row r="5832" ht="15.75" customHeight="1"/>
    <row r="5833" ht="15.75" customHeight="1"/>
    <row r="5834" ht="15.75" customHeight="1"/>
    <row r="5835" ht="15.75" customHeight="1"/>
    <row r="5836" ht="15.75" customHeight="1"/>
    <row r="5837" ht="15.75" customHeight="1"/>
    <row r="5838" ht="15.75" customHeight="1"/>
    <row r="5839" ht="15.75" customHeight="1"/>
    <row r="5840" ht="15.75" customHeight="1"/>
    <row r="5841" ht="15.75" customHeight="1"/>
    <row r="5842" ht="15.75" customHeight="1"/>
    <row r="5843" ht="15.75" customHeight="1"/>
    <row r="5844" ht="15.75" customHeight="1"/>
    <row r="5845" ht="15.75" customHeight="1"/>
    <row r="5846" ht="15.75" customHeight="1"/>
    <row r="5847" ht="15.75" customHeight="1"/>
    <row r="5848" ht="15.75" customHeight="1"/>
    <row r="5849" ht="15.75" customHeight="1"/>
    <row r="5850" ht="15.75" customHeight="1"/>
    <row r="5851" ht="15.75" customHeight="1"/>
    <row r="5852" ht="15.75" customHeight="1"/>
    <row r="5853" ht="15.75" customHeight="1"/>
    <row r="5854" ht="15.75" customHeight="1"/>
    <row r="5855" ht="15.75" customHeight="1"/>
    <row r="5856" ht="15.75" customHeight="1"/>
    <row r="5857" ht="15.75" customHeight="1"/>
    <row r="5858" ht="15.75" customHeight="1"/>
    <row r="5859" ht="15.75" customHeight="1"/>
    <row r="5860" ht="15.75" customHeight="1"/>
    <row r="5861" ht="15.75" customHeight="1"/>
    <row r="5862" ht="15.75" customHeight="1"/>
    <row r="5863" ht="15.75" customHeight="1"/>
    <row r="5864" ht="15.75" customHeight="1"/>
    <row r="5865" ht="15.75" customHeight="1"/>
    <row r="5866" ht="15.75" customHeight="1"/>
    <row r="5867" ht="15.75" customHeight="1"/>
    <row r="5868" ht="15.75" customHeight="1"/>
    <row r="5869" ht="15.75" customHeight="1"/>
    <row r="5870" ht="15.75" customHeight="1"/>
    <row r="5871" ht="15.75" customHeight="1"/>
    <row r="5872" ht="15.75" customHeight="1"/>
    <row r="5873" ht="15.75" customHeight="1"/>
    <row r="5874" ht="15.75" customHeight="1"/>
    <row r="5875" ht="15.75" customHeight="1"/>
    <row r="5876" ht="15.75" customHeight="1"/>
    <row r="5877" ht="15.75" customHeight="1"/>
    <row r="5878" ht="15.75" customHeight="1"/>
    <row r="5879" ht="15.75" customHeight="1"/>
    <row r="5880" ht="15.75" customHeight="1"/>
    <row r="5881" ht="15.75" customHeight="1"/>
    <row r="5882" ht="15.75" customHeight="1"/>
    <row r="5883" ht="15.75" customHeight="1"/>
    <row r="5884" ht="15.75" customHeight="1"/>
    <row r="5885" ht="15.75" customHeight="1"/>
    <row r="5886" ht="15.75" customHeight="1"/>
    <row r="5887" ht="15.75" customHeight="1"/>
    <row r="5888" ht="15.75" customHeight="1"/>
    <row r="5889" ht="15.75" customHeight="1"/>
    <row r="5890" ht="15.75" customHeight="1"/>
    <row r="5891" ht="15.75" customHeight="1"/>
    <row r="5892" ht="15.75" customHeight="1"/>
    <row r="5893" ht="15.75" customHeight="1"/>
    <row r="5894" ht="15.75" customHeight="1"/>
    <row r="5895" ht="15.75" customHeight="1"/>
    <row r="5896" ht="15.75" customHeight="1"/>
    <row r="5897" ht="15.75" customHeight="1"/>
    <row r="5898" ht="15.75" customHeight="1"/>
    <row r="5899" ht="15.75" customHeight="1"/>
    <row r="5900" ht="15.75" customHeight="1"/>
    <row r="5901" ht="15.75" customHeight="1"/>
    <row r="5902" ht="15.75" customHeight="1"/>
    <row r="5903" ht="15.75" customHeight="1"/>
    <row r="5904" ht="15.75" customHeight="1"/>
    <row r="5905" ht="15.75" customHeight="1"/>
    <row r="5906" ht="15.75" customHeight="1"/>
    <row r="5907" ht="15.75" customHeight="1"/>
    <row r="5908" ht="15.75" customHeight="1"/>
    <row r="5909" ht="15.75" customHeight="1"/>
    <row r="5910" ht="15.75" customHeight="1"/>
    <row r="5911" ht="15.75" customHeight="1"/>
    <row r="5912" ht="15.75" customHeight="1"/>
    <row r="5913" ht="15.75" customHeight="1"/>
    <row r="5914" ht="15.75" customHeight="1"/>
    <row r="5915" ht="15.75" customHeight="1"/>
    <row r="5916" ht="15.75" customHeight="1"/>
    <row r="5917" ht="15.75" customHeight="1"/>
    <row r="5918" ht="15.75" customHeight="1"/>
    <row r="5919" ht="15.75" customHeight="1"/>
    <row r="5920" ht="15.75" customHeight="1"/>
    <row r="5921" ht="15.75" customHeight="1"/>
    <row r="5922" ht="15.75" customHeight="1"/>
    <row r="5923" ht="15.75" customHeight="1"/>
    <row r="5924" ht="15.75" customHeight="1"/>
    <row r="5925" ht="15.75" customHeight="1"/>
    <row r="5926" ht="15.75" customHeight="1"/>
    <row r="5927" ht="15.75" customHeight="1"/>
    <row r="5928" ht="15.75" customHeight="1"/>
    <row r="5929" ht="15.75" customHeight="1"/>
    <row r="5930" ht="15.75" customHeight="1"/>
    <row r="5931" ht="15.75" customHeight="1"/>
    <row r="5932" ht="15.75" customHeight="1"/>
    <row r="5933" ht="15.75" customHeight="1"/>
    <row r="5934" ht="15.75" customHeight="1"/>
    <row r="5935" ht="15.75" customHeight="1"/>
    <row r="5936" ht="15.75" customHeight="1"/>
    <row r="5937" ht="15.75" customHeight="1"/>
    <row r="5938" ht="15.75" customHeight="1"/>
    <row r="5939" ht="15.75" customHeight="1"/>
    <row r="5940" ht="15.75" customHeight="1"/>
    <row r="5941" ht="15.75" customHeight="1"/>
    <row r="5942" ht="15.75" customHeight="1"/>
    <row r="5943" ht="15.75" customHeight="1"/>
    <row r="5944" ht="15.75" customHeight="1"/>
    <row r="5945" ht="15.75" customHeight="1"/>
    <row r="5946" ht="15.75" customHeight="1"/>
    <row r="5947" ht="15.75" customHeight="1"/>
    <row r="5948" ht="15.75" customHeight="1"/>
    <row r="5949" ht="15.75" customHeight="1"/>
    <row r="5950" ht="15.75" customHeight="1"/>
    <row r="5951" ht="15.75" customHeight="1"/>
    <row r="5952" ht="15.75" customHeight="1"/>
    <row r="5953" ht="15.75" customHeight="1"/>
    <row r="5954" ht="15.75" customHeight="1"/>
    <row r="5955" ht="15.75" customHeight="1"/>
    <row r="5956" ht="15.75" customHeight="1"/>
    <row r="5957" ht="15.75" customHeight="1"/>
    <row r="5958" ht="15.75" customHeight="1"/>
    <row r="5959" ht="15.75" customHeight="1"/>
    <row r="5960" ht="15.75" customHeight="1"/>
    <row r="5961" ht="15.75" customHeight="1"/>
    <row r="5962" ht="15.75" customHeight="1"/>
    <row r="5963" ht="15.75" customHeight="1"/>
    <row r="5964" ht="15.75" customHeight="1"/>
    <row r="5965" ht="15.75" customHeight="1"/>
    <row r="5966" ht="15.75" customHeight="1"/>
    <row r="5967" ht="15.75" customHeight="1"/>
    <row r="5968" ht="15.75" customHeight="1"/>
    <row r="5969" ht="15.75" customHeight="1"/>
    <row r="5970" ht="15.75" customHeight="1"/>
    <row r="5971" ht="15.75" customHeight="1"/>
    <row r="5972" ht="15.75" customHeight="1"/>
    <row r="5973" ht="15.75" customHeight="1"/>
    <row r="5974" ht="15.75" customHeight="1"/>
    <row r="5975" ht="15.75" customHeight="1"/>
    <row r="5976" ht="15.75" customHeight="1"/>
    <row r="5977" ht="15.75" customHeight="1"/>
    <row r="5978" ht="15.75" customHeight="1"/>
    <row r="5979" ht="15.75" customHeight="1"/>
    <row r="5980" ht="15.75" customHeight="1"/>
    <row r="5981" ht="15.75" customHeight="1"/>
    <row r="5982" ht="15.75" customHeight="1"/>
    <row r="5983" ht="15.75" customHeight="1"/>
    <row r="5984" ht="15.75" customHeight="1"/>
    <row r="5985" ht="15.75" customHeight="1"/>
    <row r="5986" ht="15.75" customHeight="1"/>
    <row r="5987" ht="15.75" customHeight="1"/>
    <row r="5988" ht="15.75" customHeight="1"/>
    <row r="5989" ht="15.75" customHeight="1"/>
    <row r="5990" ht="15.75" customHeight="1"/>
    <row r="5991" ht="15.75" customHeight="1"/>
    <row r="5992" ht="15.75" customHeight="1"/>
    <row r="5993" ht="15.75" customHeight="1"/>
    <row r="5994" ht="15.75" customHeight="1"/>
    <row r="5995" ht="15.75" customHeight="1"/>
    <row r="5996" ht="15.75" customHeight="1"/>
    <row r="5997" ht="15.75" customHeight="1"/>
    <row r="5998" ht="15.75" customHeight="1"/>
    <row r="5999" ht="15.75" customHeight="1"/>
    <row r="6000" ht="15.75" customHeight="1"/>
    <row r="6001" ht="15.75" customHeight="1"/>
    <row r="6002" ht="15.75" customHeight="1"/>
    <row r="6003" ht="15.75" customHeight="1"/>
    <row r="6004" ht="15.75" customHeight="1"/>
    <row r="6005" ht="15.75" customHeight="1"/>
    <row r="6006" ht="15.75" customHeight="1"/>
    <row r="6007" ht="15.75" customHeight="1"/>
    <row r="6008" ht="15.75" customHeight="1"/>
    <row r="6009" ht="15.75" customHeight="1"/>
    <row r="6010" ht="15.75" customHeight="1"/>
    <row r="6011" ht="15.75" customHeight="1"/>
    <row r="6012" ht="15.75" customHeight="1"/>
    <row r="6013" ht="15.75" customHeight="1"/>
    <row r="6014" ht="15.75" customHeight="1"/>
    <row r="6015" ht="15.75" customHeight="1"/>
    <row r="6016" ht="15.75" customHeight="1"/>
    <row r="6017" ht="15.75" customHeight="1"/>
    <row r="6018" ht="15.75" customHeight="1"/>
    <row r="6019" ht="15.75" customHeight="1"/>
    <row r="6020" ht="15.75" customHeight="1"/>
    <row r="6021" ht="15.75" customHeight="1"/>
    <row r="6022" ht="15.75" customHeight="1"/>
    <row r="6023" ht="15.75" customHeight="1"/>
    <row r="6024" ht="15.75" customHeight="1"/>
    <row r="6025" ht="15.75" customHeight="1"/>
    <row r="6026" ht="15.75" customHeight="1"/>
    <row r="6027" ht="15.75" customHeight="1"/>
    <row r="6028" ht="15.75" customHeight="1"/>
    <row r="6029" ht="15.75" customHeight="1"/>
    <row r="6030" ht="15.75" customHeight="1"/>
    <row r="6031" ht="15.75" customHeight="1"/>
    <row r="6032" ht="15.75" customHeight="1"/>
    <row r="6033" ht="15.75" customHeight="1"/>
    <row r="6034" ht="15.75" customHeight="1"/>
    <row r="6035" ht="15.75" customHeight="1"/>
    <row r="6036" ht="15.75" customHeight="1"/>
    <row r="6037" ht="15.75" customHeight="1"/>
    <row r="6038" ht="15.75" customHeight="1"/>
    <row r="6039" ht="15.75" customHeight="1"/>
    <row r="6040" ht="15.75" customHeight="1"/>
    <row r="6041" ht="15.75" customHeight="1"/>
    <row r="6042" ht="15.75" customHeight="1"/>
    <row r="6043" ht="15.75" customHeight="1"/>
    <row r="6044" ht="15.75" customHeight="1"/>
    <row r="6045" ht="15.75" customHeight="1"/>
    <row r="6046" ht="15.75" customHeight="1"/>
    <row r="6047" ht="15.75" customHeight="1"/>
    <row r="6048" ht="15.75" customHeight="1"/>
    <row r="6049" ht="15.75" customHeight="1"/>
    <row r="6050" ht="15.75" customHeight="1"/>
    <row r="6051" ht="15.75" customHeight="1"/>
    <row r="6052" ht="15.75" customHeight="1"/>
    <row r="6053" ht="15.75" customHeight="1"/>
    <row r="6054" ht="15.75" customHeight="1"/>
    <row r="6055" ht="15.75" customHeight="1"/>
    <row r="6056" ht="15.75" customHeight="1"/>
    <row r="6057" ht="15.75" customHeight="1"/>
    <row r="6058" ht="15.75" customHeight="1"/>
    <row r="6059" ht="15.75" customHeight="1"/>
    <row r="6060" ht="15.75" customHeight="1"/>
    <row r="6061" ht="15.75" customHeight="1"/>
    <row r="6062" ht="15.75" customHeight="1"/>
    <row r="6063" ht="15.75" customHeight="1"/>
    <row r="6064" ht="15.75" customHeight="1"/>
    <row r="6065" ht="15.75" customHeight="1"/>
    <row r="6066" ht="15.75" customHeight="1"/>
    <row r="6067" ht="15.75" customHeight="1"/>
    <row r="6068" ht="15.75" customHeight="1"/>
    <row r="6069" ht="15.75" customHeight="1"/>
    <row r="6070" ht="15.75" customHeight="1"/>
    <row r="6071" ht="15.75" customHeight="1"/>
    <row r="6072" ht="15.75" customHeight="1"/>
    <row r="6073" ht="15.75" customHeight="1"/>
    <row r="6074" ht="15.75" customHeight="1"/>
    <row r="6075" ht="15.75" customHeight="1"/>
    <row r="6076" ht="15.75" customHeight="1"/>
    <row r="6077" ht="15.75" customHeight="1"/>
    <row r="6078" ht="15.75" customHeight="1"/>
    <row r="6079" ht="15.75" customHeight="1"/>
    <row r="6080" ht="15.75" customHeight="1"/>
    <row r="6081" ht="15.75" customHeight="1"/>
    <row r="6082" ht="15.75" customHeight="1"/>
    <row r="6083" ht="15.75" customHeight="1"/>
    <row r="6084" ht="15.75" customHeight="1"/>
    <row r="6085" ht="15.75" customHeight="1"/>
    <row r="6086" ht="15.75" customHeight="1"/>
    <row r="6087" ht="15.75" customHeight="1"/>
    <row r="6088" ht="15.75" customHeight="1"/>
    <row r="6089" ht="15.75" customHeight="1"/>
    <row r="6090" ht="15.75" customHeight="1"/>
    <row r="6091" ht="15.75" customHeight="1"/>
    <row r="6092" ht="15.75" customHeight="1"/>
    <row r="6093" ht="15.75" customHeight="1"/>
    <row r="6094" ht="15.75" customHeight="1"/>
    <row r="6095" ht="15.75" customHeight="1"/>
    <row r="6096" ht="15.75" customHeight="1"/>
    <row r="6097" ht="15.75" customHeight="1"/>
    <row r="6098" ht="15.75" customHeight="1"/>
    <row r="6099" ht="15.75" customHeight="1"/>
    <row r="6100" ht="15.75" customHeight="1"/>
    <row r="6101" ht="15.75" customHeight="1"/>
    <row r="6102" ht="15.75" customHeight="1"/>
    <row r="6103" ht="15.75" customHeight="1"/>
    <row r="6104" ht="15.75" customHeight="1"/>
    <row r="6105" ht="15.75" customHeight="1"/>
    <row r="6106" ht="15.75" customHeight="1"/>
    <row r="6107" ht="15.75" customHeight="1"/>
    <row r="6108" ht="15.75" customHeight="1"/>
    <row r="6109" ht="15.75" customHeight="1"/>
    <row r="6110" ht="15.75" customHeight="1"/>
    <row r="6111" ht="15.75" customHeight="1"/>
    <row r="6112" ht="15.75" customHeight="1"/>
    <row r="6113" ht="15.75" customHeight="1"/>
    <row r="6114" ht="15.75" customHeight="1"/>
    <row r="6115" ht="15.75" customHeight="1"/>
    <row r="6116" ht="15.75" customHeight="1"/>
    <row r="6117" ht="15.75" customHeight="1"/>
    <row r="6118" ht="15.75" customHeight="1"/>
    <row r="6119" ht="15.75" customHeight="1"/>
    <row r="6120" ht="15.75" customHeight="1"/>
    <row r="6121" ht="15.75" customHeight="1"/>
    <row r="6122" ht="15.75" customHeight="1"/>
    <row r="6123" ht="15.75" customHeight="1"/>
    <row r="6124" ht="15.75" customHeight="1"/>
    <row r="6125" ht="15.75" customHeight="1"/>
    <row r="6126" ht="15.75" customHeight="1"/>
    <row r="6127" ht="15.75" customHeight="1"/>
    <row r="6128" ht="15.75" customHeight="1"/>
    <row r="6129" ht="15.75" customHeight="1"/>
    <row r="6130" ht="15.75" customHeight="1"/>
    <row r="6131" ht="15.75" customHeight="1"/>
    <row r="6132" ht="15.75" customHeight="1"/>
    <row r="6133" ht="15.75" customHeight="1"/>
    <row r="6134" ht="15.75" customHeight="1"/>
    <row r="6135" ht="15.75" customHeight="1"/>
    <row r="6136" ht="15.75" customHeight="1"/>
    <row r="6137" ht="15.75" customHeight="1"/>
    <row r="6138" ht="15.75" customHeight="1"/>
    <row r="6139" ht="15.75" customHeight="1"/>
    <row r="6140" ht="15.75" customHeight="1"/>
    <row r="6141" ht="15.75" customHeight="1"/>
    <row r="6142" ht="15.75" customHeight="1"/>
    <row r="6143" ht="15.75" customHeight="1"/>
    <row r="6144" ht="15.75" customHeight="1"/>
    <row r="6145" ht="15.75" customHeight="1"/>
    <row r="6146" ht="15.75" customHeight="1"/>
    <row r="6147" ht="15.75" customHeight="1"/>
    <row r="6148" ht="15.75" customHeight="1"/>
    <row r="6149" ht="15.75" customHeight="1"/>
    <row r="6150" ht="15.75" customHeight="1"/>
    <row r="6151" ht="15.75" customHeight="1"/>
    <row r="6152" ht="15.75" customHeight="1"/>
    <row r="6153" ht="15.75" customHeight="1"/>
    <row r="6154" ht="15.75" customHeight="1"/>
    <row r="6155" ht="15.75" customHeight="1"/>
    <row r="6156" ht="15.75" customHeight="1"/>
    <row r="6157" ht="15.75" customHeight="1"/>
    <row r="6158" ht="15.75" customHeight="1"/>
    <row r="6159" ht="15.75" customHeight="1"/>
    <row r="6160" ht="15.75" customHeight="1"/>
    <row r="6161" ht="15.75" customHeight="1"/>
    <row r="6162" ht="15.75" customHeight="1"/>
    <row r="6163" ht="15.75" customHeight="1"/>
    <row r="6164" ht="15.75" customHeight="1"/>
    <row r="6165" ht="15.75" customHeight="1"/>
    <row r="6166" ht="15.75" customHeight="1"/>
    <row r="6167" ht="15.75" customHeight="1"/>
    <row r="6168" ht="15.75" customHeight="1"/>
    <row r="6169" ht="15.75" customHeight="1"/>
    <row r="6170" ht="15.75" customHeight="1"/>
    <row r="6171" ht="15.75" customHeight="1"/>
    <row r="6172" ht="15.75" customHeight="1"/>
    <row r="6173" ht="15.75" customHeight="1"/>
    <row r="6174" ht="15.75" customHeight="1"/>
    <row r="6175" ht="15.75" customHeight="1"/>
    <row r="6176" ht="15.75" customHeight="1"/>
    <row r="6177" ht="15.75" customHeight="1"/>
    <row r="6178" ht="15.75" customHeight="1"/>
    <row r="6179" ht="15.75" customHeight="1"/>
    <row r="6180" ht="15.75" customHeight="1"/>
    <row r="6181" ht="15.75" customHeight="1"/>
    <row r="6182" ht="15.75" customHeight="1"/>
    <row r="6183" ht="15.75" customHeight="1"/>
    <row r="6184" ht="15.75" customHeight="1"/>
    <row r="6185" ht="15.75" customHeight="1"/>
    <row r="6186" ht="15.75" customHeight="1"/>
    <row r="6187" ht="15.75" customHeight="1"/>
    <row r="6188" ht="15.75" customHeight="1"/>
    <row r="6189" ht="15.75" customHeight="1"/>
    <row r="6190" ht="15.75" customHeight="1"/>
    <row r="6191" ht="15.75" customHeight="1"/>
    <row r="6192" ht="15.75" customHeight="1"/>
    <row r="6193" ht="15.75" customHeight="1"/>
    <row r="6194" ht="15.75" customHeight="1"/>
    <row r="6195" ht="15.75" customHeight="1"/>
    <row r="6196" ht="15.75" customHeight="1"/>
    <row r="6197" ht="15.75" customHeight="1"/>
    <row r="6198" ht="15.75" customHeight="1"/>
    <row r="6199" ht="15.75" customHeight="1"/>
    <row r="6200" ht="15.75" customHeight="1"/>
    <row r="6201" ht="15.75" customHeight="1"/>
    <row r="6202" ht="15.75" customHeight="1"/>
    <row r="6203" ht="15.75" customHeight="1"/>
    <row r="6204" ht="15.75" customHeight="1"/>
    <row r="6205" ht="15.75" customHeight="1"/>
    <row r="6206" ht="15.75" customHeight="1"/>
    <row r="6207" ht="15.75" customHeight="1"/>
    <row r="6208" ht="15.75" customHeight="1"/>
    <row r="6209" ht="15.75" customHeight="1"/>
    <row r="6210" ht="15.75" customHeight="1"/>
    <row r="6211" ht="15.75" customHeight="1"/>
    <row r="6212" ht="15.75" customHeight="1"/>
    <row r="6213" ht="15.75" customHeight="1"/>
    <row r="6214" ht="15.75" customHeight="1"/>
    <row r="6215" ht="15.75" customHeight="1"/>
    <row r="6216" ht="15.75" customHeight="1"/>
    <row r="6217" ht="15.75" customHeight="1"/>
    <row r="6218" ht="15.75" customHeight="1"/>
    <row r="6219" ht="15.75" customHeight="1"/>
    <row r="6220" ht="15.75" customHeight="1"/>
    <row r="6221" ht="15.75" customHeight="1"/>
    <row r="6222" ht="15.75" customHeight="1"/>
    <row r="6223" ht="15.75" customHeight="1"/>
    <row r="6224" ht="15.75" customHeight="1"/>
    <row r="6225" ht="15.75" customHeight="1"/>
    <row r="6226" ht="15.75" customHeight="1"/>
    <row r="6227" ht="15.75" customHeight="1"/>
    <row r="6228" ht="15.75" customHeight="1"/>
    <row r="6229" ht="15.75" customHeight="1"/>
    <row r="6230" ht="15.75" customHeight="1"/>
    <row r="6231" ht="15.75" customHeight="1"/>
    <row r="6232" ht="15.75" customHeight="1"/>
    <row r="6233" ht="15.75" customHeight="1"/>
    <row r="6234" ht="15.75" customHeight="1"/>
    <row r="6235" ht="15.75" customHeight="1"/>
    <row r="6236" ht="15.75" customHeight="1"/>
    <row r="6237" ht="15.75" customHeight="1"/>
    <row r="6238" ht="15.75" customHeight="1"/>
    <row r="6239" ht="15.75" customHeight="1"/>
    <row r="6240" ht="15.75" customHeight="1"/>
    <row r="6241" ht="15.75" customHeight="1"/>
    <row r="6242" ht="15.75" customHeight="1"/>
    <row r="6243" ht="15.75" customHeight="1"/>
    <row r="6244" ht="15.75" customHeight="1"/>
    <row r="6245" ht="15.75" customHeight="1"/>
    <row r="6246" ht="15.75" customHeight="1"/>
    <row r="6247" ht="15.75" customHeight="1"/>
    <row r="6248" ht="15.75" customHeight="1"/>
    <row r="6249" ht="15.75" customHeight="1"/>
    <row r="6250" ht="15.75" customHeight="1"/>
    <row r="6251" ht="15.75" customHeight="1"/>
    <row r="6252" ht="15.75" customHeight="1"/>
    <row r="6253" ht="15.75" customHeight="1"/>
    <row r="6254" ht="15.75" customHeight="1"/>
    <row r="6255" ht="15.75" customHeight="1"/>
    <row r="6256" ht="15.75" customHeight="1"/>
    <row r="6257" ht="15.75" customHeight="1"/>
    <row r="6258" ht="15.75" customHeight="1"/>
    <row r="6259" ht="15.75" customHeight="1"/>
    <row r="6260" ht="15.75" customHeight="1"/>
    <row r="6261" ht="15.75" customHeight="1"/>
    <row r="6262" ht="15.75" customHeight="1"/>
    <row r="6263" ht="15.75" customHeight="1"/>
    <row r="6264" ht="15.75" customHeight="1"/>
    <row r="6265" ht="15.75" customHeight="1"/>
    <row r="6266" ht="15.75" customHeight="1"/>
    <row r="6267" ht="15.75" customHeight="1"/>
    <row r="6268" ht="15.75" customHeight="1"/>
    <row r="6269" ht="15.75" customHeight="1"/>
    <row r="6270" ht="15.75" customHeight="1"/>
    <row r="6271" ht="15.75" customHeight="1"/>
    <row r="6272" ht="15.75" customHeight="1"/>
    <row r="6273" ht="15.75" customHeight="1"/>
    <row r="6274" ht="15.75" customHeight="1"/>
    <row r="6275" ht="15.75" customHeight="1"/>
    <row r="6276" ht="15.75" customHeight="1"/>
    <row r="6277" ht="15.75" customHeight="1"/>
    <row r="6278" ht="15.75" customHeight="1"/>
    <row r="6279" ht="15.75" customHeight="1"/>
    <row r="6280" ht="15.75" customHeight="1"/>
    <row r="6281" ht="15.75" customHeight="1"/>
    <row r="6282" ht="15.75" customHeight="1"/>
    <row r="6283" ht="15.75" customHeight="1"/>
    <row r="6284" ht="15.75" customHeight="1"/>
    <row r="6285" ht="15.75" customHeight="1"/>
    <row r="6286" ht="15.75" customHeight="1"/>
    <row r="6287" ht="15.75" customHeight="1"/>
    <row r="6288" ht="15.75" customHeight="1"/>
    <row r="6289" ht="15.75" customHeight="1"/>
    <row r="6290" ht="15.75" customHeight="1"/>
    <row r="6291" ht="15.75" customHeight="1"/>
    <row r="6292" ht="15.75" customHeight="1"/>
    <row r="6293" ht="15.75" customHeight="1"/>
    <row r="6294" ht="15.75" customHeight="1"/>
    <row r="6295" ht="15.75" customHeight="1"/>
    <row r="6296" ht="15.75" customHeight="1"/>
    <row r="6297" ht="15.75" customHeight="1"/>
    <row r="6298" ht="15.75" customHeight="1"/>
    <row r="6299" ht="15.75" customHeight="1"/>
    <row r="6300" ht="15.75" customHeight="1"/>
    <row r="6301" ht="15.75" customHeight="1"/>
    <row r="6302" ht="15.75" customHeight="1"/>
    <row r="6303" ht="15.75" customHeight="1"/>
    <row r="6304" ht="15.75" customHeight="1"/>
    <row r="6305" ht="15.75" customHeight="1"/>
    <row r="6306" ht="15.75" customHeight="1"/>
    <row r="6307" ht="15.75" customHeight="1"/>
    <row r="6308" ht="15.75" customHeight="1"/>
    <row r="6309" ht="15.75" customHeight="1"/>
    <row r="6310" ht="15.75" customHeight="1"/>
    <row r="6311" ht="15.75" customHeight="1"/>
    <row r="6312" ht="15.75" customHeight="1"/>
    <row r="6313" ht="15.75" customHeight="1"/>
    <row r="6314" ht="15.75" customHeight="1"/>
    <row r="6315" ht="15.75" customHeight="1"/>
    <row r="6316" ht="15.75" customHeight="1"/>
    <row r="6317" ht="15.75" customHeight="1"/>
    <row r="6318" ht="15.75" customHeight="1"/>
    <row r="6319" ht="15.75" customHeight="1"/>
    <row r="6320" ht="15.75" customHeight="1"/>
    <row r="6321" ht="15.75" customHeight="1"/>
    <row r="6322" ht="15.75" customHeight="1"/>
    <row r="6323" ht="15.75" customHeight="1"/>
    <row r="6324" ht="15.75" customHeight="1"/>
    <row r="6325" ht="15.75" customHeight="1"/>
    <row r="6326" ht="15.75" customHeight="1"/>
    <row r="6327" ht="15.75" customHeight="1"/>
    <row r="6328" ht="15.75" customHeight="1"/>
    <row r="6329" ht="15.75" customHeight="1"/>
    <row r="6330" ht="15.75" customHeight="1"/>
    <row r="6331" ht="15.75" customHeight="1"/>
    <row r="6332" ht="15.75" customHeight="1"/>
    <row r="6333" ht="15.75" customHeight="1"/>
    <row r="6334" ht="15.75" customHeight="1"/>
    <row r="6335" ht="15.75" customHeight="1"/>
    <row r="6336" ht="15.75" customHeight="1"/>
    <row r="6337" ht="15.75" customHeight="1"/>
    <row r="6338" ht="15.75" customHeight="1"/>
    <row r="6339" ht="15.75" customHeight="1"/>
    <row r="6340" ht="15.75" customHeight="1"/>
    <row r="6341" ht="15.75" customHeight="1"/>
    <row r="6342" ht="15.75" customHeight="1"/>
    <row r="6343" ht="15.75" customHeight="1"/>
    <row r="6344" ht="15.75" customHeight="1"/>
    <row r="6345" ht="15.75" customHeight="1"/>
    <row r="6346" ht="15.75" customHeight="1"/>
    <row r="6347" ht="15.75" customHeight="1"/>
    <row r="6348" ht="15.75" customHeight="1"/>
    <row r="6349" ht="15.75" customHeight="1"/>
    <row r="6350" ht="15.75" customHeight="1"/>
    <row r="6351" ht="15.75" customHeight="1"/>
    <row r="6352" ht="15.75" customHeight="1"/>
    <row r="6353" ht="15.75" customHeight="1"/>
    <row r="6354" ht="15.75" customHeight="1"/>
    <row r="6355" ht="15.75" customHeight="1"/>
    <row r="6356" ht="15.75" customHeight="1"/>
    <row r="6357" ht="15.75" customHeight="1"/>
    <row r="6358" ht="15.75" customHeight="1"/>
    <row r="6359" ht="15.75" customHeight="1"/>
    <row r="6360" ht="15.75" customHeight="1"/>
    <row r="6361" ht="15.75" customHeight="1"/>
    <row r="6362" ht="15.75" customHeight="1"/>
    <row r="6363" ht="15.75" customHeight="1"/>
    <row r="6364" ht="15.75" customHeight="1"/>
    <row r="6365" ht="15.75" customHeight="1"/>
    <row r="6366" ht="15.75" customHeight="1"/>
    <row r="6367" ht="15.75" customHeight="1"/>
    <row r="6368" ht="15.75" customHeight="1"/>
    <row r="6369" ht="15.75" customHeight="1"/>
    <row r="6370" ht="15.75" customHeight="1"/>
    <row r="6371" ht="15.75" customHeight="1"/>
    <row r="6372" ht="15.75" customHeight="1"/>
    <row r="6373" ht="15.75" customHeight="1"/>
    <row r="6374" ht="15.75" customHeight="1"/>
    <row r="6375" ht="15.75" customHeight="1"/>
    <row r="6376" ht="15.75" customHeight="1"/>
    <row r="6377" ht="15.75" customHeight="1"/>
    <row r="6378" ht="15.75" customHeight="1"/>
    <row r="6379" ht="15.75" customHeight="1"/>
    <row r="6380" ht="15.75" customHeight="1"/>
    <row r="6381" ht="15.75" customHeight="1"/>
    <row r="6382" ht="15.75" customHeight="1"/>
    <row r="6383" ht="15.75" customHeight="1"/>
    <row r="6384" ht="15.75" customHeight="1"/>
    <row r="6385" ht="15.75" customHeight="1"/>
    <row r="6386" ht="15.75" customHeight="1"/>
    <row r="6387" ht="15.75" customHeight="1"/>
    <row r="6388" ht="15.75" customHeight="1"/>
    <row r="6389" ht="15.75" customHeight="1"/>
    <row r="6390" ht="15.75" customHeight="1"/>
    <row r="6391" ht="15.75" customHeight="1"/>
    <row r="6392" ht="15.75" customHeight="1"/>
    <row r="6393" ht="15.75" customHeight="1"/>
    <row r="6394" ht="15.75" customHeight="1"/>
    <row r="6395" ht="15.75" customHeight="1"/>
    <row r="6396" ht="15.75" customHeight="1"/>
    <row r="6397" ht="15.75" customHeight="1"/>
    <row r="6398" ht="15.75" customHeight="1"/>
    <row r="6399" ht="15.75" customHeight="1"/>
    <row r="6400" ht="15.75" customHeight="1"/>
    <row r="6401" ht="15.75" customHeight="1"/>
    <row r="6402" ht="15.75" customHeight="1"/>
    <row r="6403" ht="15.75" customHeight="1"/>
    <row r="6404" ht="15.75" customHeight="1"/>
    <row r="6405" ht="15.75" customHeight="1"/>
    <row r="6406" ht="15.75" customHeight="1"/>
    <row r="6407" ht="15.75" customHeight="1"/>
    <row r="6408" ht="15.75" customHeight="1"/>
    <row r="6409" ht="15.75" customHeight="1"/>
    <row r="6410" ht="15.75" customHeight="1"/>
    <row r="6411" ht="15.75" customHeight="1"/>
    <row r="6412" ht="15.75" customHeight="1"/>
    <row r="6413" ht="15.75" customHeight="1"/>
    <row r="6414" ht="15.75" customHeight="1"/>
    <row r="6415" ht="15.75" customHeight="1"/>
    <row r="6416" ht="15.75" customHeight="1"/>
    <row r="6417" ht="15.75" customHeight="1"/>
    <row r="6418" ht="15.75" customHeight="1"/>
    <row r="6419" ht="15.75" customHeight="1"/>
    <row r="6420" ht="15.75" customHeight="1"/>
    <row r="6421" ht="15.75" customHeight="1"/>
    <row r="6422" ht="15.75" customHeight="1"/>
    <row r="6423" ht="15.75" customHeight="1"/>
    <row r="6424" ht="15.75" customHeight="1"/>
    <row r="6425" ht="15.75" customHeight="1"/>
    <row r="6426" ht="15.75" customHeight="1"/>
    <row r="6427" ht="15.75" customHeight="1"/>
    <row r="6428" ht="15.75" customHeight="1"/>
    <row r="6429" ht="15.75" customHeight="1"/>
    <row r="6430" ht="15.75" customHeight="1"/>
    <row r="6431" ht="15.75" customHeight="1"/>
    <row r="6432" ht="15.75" customHeight="1"/>
    <row r="6433" ht="15.75" customHeight="1"/>
    <row r="6434" ht="15.75" customHeight="1"/>
    <row r="6435" ht="15.75" customHeight="1"/>
    <row r="6436" ht="15.75" customHeight="1"/>
    <row r="6437" ht="15.75" customHeight="1"/>
    <row r="6438" ht="15.75" customHeight="1"/>
    <row r="6439" ht="15.75" customHeight="1"/>
    <row r="6440" ht="15.75" customHeight="1"/>
    <row r="6441" ht="15.75" customHeight="1"/>
    <row r="6442" ht="15.75" customHeight="1"/>
    <row r="6443" ht="15.75" customHeight="1"/>
    <row r="6444" ht="15.75" customHeight="1"/>
    <row r="6445" ht="15.75" customHeight="1"/>
    <row r="6446" ht="15.75" customHeight="1"/>
    <row r="6447" ht="15.75" customHeight="1"/>
    <row r="6448" ht="15.75" customHeight="1"/>
    <row r="6449" ht="15.75" customHeight="1"/>
    <row r="6450" ht="15.75" customHeight="1"/>
    <row r="6451" ht="15.75" customHeight="1"/>
    <row r="6452" ht="15.75" customHeight="1"/>
    <row r="6453" ht="15.75" customHeight="1"/>
    <row r="6454" ht="15.75" customHeight="1"/>
    <row r="6455" ht="15.75" customHeight="1"/>
    <row r="6456" ht="15.75" customHeight="1"/>
    <row r="6457" ht="15.75" customHeight="1"/>
    <row r="6458" ht="15.75" customHeight="1"/>
    <row r="6459" ht="15.75" customHeight="1"/>
    <row r="6460" ht="15.75" customHeight="1"/>
    <row r="6461" ht="15.75" customHeight="1"/>
    <row r="6462" ht="15.75" customHeight="1"/>
    <row r="6463" ht="15.75" customHeight="1"/>
    <row r="6464" ht="15.75" customHeight="1"/>
    <row r="6465" ht="15.75" customHeight="1"/>
    <row r="6466" ht="15.75" customHeight="1"/>
    <row r="6467" ht="15.75" customHeight="1"/>
    <row r="6468" ht="15.75" customHeight="1"/>
    <row r="6469" ht="15.75" customHeight="1"/>
    <row r="6470" ht="15.75" customHeight="1"/>
    <row r="6471" ht="15.75" customHeight="1"/>
    <row r="6472" ht="15.75" customHeight="1"/>
    <row r="6473" ht="15.75" customHeight="1"/>
    <row r="6474" ht="15.75" customHeight="1"/>
    <row r="6475" ht="15.75" customHeight="1"/>
    <row r="6476" ht="15.75" customHeight="1"/>
    <row r="6477" ht="15.75" customHeight="1"/>
    <row r="6478" ht="15.75" customHeight="1"/>
    <row r="6479" ht="15.75" customHeight="1"/>
    <row r="6480" ht="15.75" customHeight="1"/>
    <row r="6481" ht="15.75" customHeight="1"/>
    <row r="6482" ht="15.75" customHeight="1"/>
    <row r="6483" ht="15.75" customHeight="1"/>
    <row r="6484" ht="15.75" customHeight="1"/>
    <row r="6485" ht="15.75" customHeight="1"/>
    <row r="6486" ht="15.75" customHeight="1"/>
    <row r="6487" ht="15.75" customHeight="1"/>
    <row r="6488" ht="15.75" customHeight="1"/>
    <row r="6489" ht="15.75" customHeight="1"/>
    <row r="6490" ht="15.75" customHeight="1"/>
    <row r="6491" ht="15.75" customHeight="1"/>
    <row r="6492" ht="15.75" customHeight="1"/>
    <row r="6493" ht="15.75" customHeight="1"/>
    <row r="6494" ht="15.75" customHeight="1"/>
    <row r="6495" ht="15.75" customHeight="1"/>
    <row r="6496" ht="15.75" customHeight="1"/>
    <row r="6497" ht="15.75" customHeight="1"/>
    <row r="6498" ht="15.75" customHeight="1"/>
    <row r="6499" ht="15.75" customHeight="1"/>
    <row r="6500" ht="15.75" customHeight="1"/>
    <row r="6501" ht="15.75" customHeight="1"/>
    <row r="6502" ht="15.75" customHeight="1"/>
    <row r="6503" ht="15.75" customHeight="1"/>
    <row r="6504" ht="15.75" customHeight="1"/>
    <row r="6505" ht="15.75" customHeight="1"/>
    <row r="6506" ht="15.75" customHeight="1"/>
    <row r="6507" ht="15.75" customHeight="1"/>
    <row r="6508" ht="15.75" customHeight="1"/>
    <row r="6509" ht="15.75" customHeight="1"/>
    <row r="6510" ht="15.75" customHeight="1"/>
    <row r="6511" ht="15.75" customHeight="1"/>
    <row r="6512" ht="15.75" customHeight="1"/>
    <row r="6513" ht="15.75" customHeight="1"/>
    <row r="6514" ht="15.75" customHeight="1"/>
    <row r="6515" ht="15.75" customHeight="1"/>
    <row r="6516" ht="15.75" customHeight="1"/>
    <row r="6517" ht="15.75" customHeight="1"/>
    <row r="6518" ht="15.75" customHeight="1"/>
    <row r="6519" ht="15.75" customHeight="1"/>
    <row r="6520" ht="15.75" customHeight="1"/>
    <row r="6521" ht="15.75" customHeight="1"/>
    <row r="6522" ht="15.75" customHeight="1"/>
    <row r="6523" ht="15.75" customHeight="1"/>
    <row r="6524" ht="15.75" customHeight="1"/>
    <row r="6525" ht="15.75" customHeight="1"/>
    <row r="6526" ht="15.75" customHeight="1"/>
    <row r="6527" ht="15.75" customHeight="1"/>
    <row r="6528" ht="15.75" customHeight="1"/>
    <row r="6529" ht="15.75" customHeight="1"/>
    <row r="6530" ht="15.75" customHeight="1"/>
    <row r="6531" ht="15.75" customHeight="1"/>
    <row r="6532" ht="15.75" customHeight="1"/>
    <row r="6533" ht="15.75" customHeight="1"/>
    <row r="6534" ht="15.75" customHeight="1"/>
    <row r="6535" ht="15.75" customHeight="1"/>
    <row r="6536" ht="15.75" customHeight="1"/>
    <row r="6537" ht="15.75" customHeight="1"/>
    <row r="6538" ht="15.75" customHeight="1"/>
    <row r="6539" ht="15.75" customHeight="1"/>
    <row r="6540" ht="15.75" customHeight="1"/>
    <row r="6541" ht="15.75" customHeight="1"/>
    <row r="6542" ht="15.75" customHeight="1"/>
    <row r="6543" ht="15.75" customHeight="1"/>
    <row r="6544" ht="15.75" customHeight="1"/>
    <row r="6545" ht="15.75" customHeight="1"/>
    <row r="6546" ht="15.75" customHeight="1"/>
    <row r="6547" ht="15.75" customHeight="1"/>
    <row r="6548" ht="15.75" customHeight="1"/>
    <row r="6549" ht="15.75" customHeight="1"/>
    <row r="6550" ht="15.75" customHeight="1"/>
    <row r="6551" ht="15.75" customHeight="1"/>
    <row r="6552" ht="15.75" customHeight="1"/>
    <row r="6553" ht="15.75" customHeight="1"/>
    <row r="6554" ht="15.75" customHeight="1"/>
    <row r="6555" ht="15.75" customHeight="1"/>
    <row r="6556" ht="15.75" customHeight="1"/>
    <row r="6557" ht="15.75" customHeight="1"/>
    <row r="6558" ht="15.75" customHeight="1"/>
    <row r="6559" ht="15.75" customHeight="1"/>
    <row r="6560" ht="15.75" customHeight="1"/>
    <row r="6561" ht="15.75" customHeight="1"/>
    <row r="6562" ht="15.75" customHeight="1"/>
    <row r="6563" ht="15.75" customHeight="1"/>
    <row r="6564" ht="15.75" customHeight="1"/>
    <row r="6565" ht="15.75" customHeight="1"/>
    <row r="6566" ht="15.75" customHeight="1"/>
    <row r="6567" ht="15.75" customHeight="1"/>
    <row r="6568" ht="15.75" customHeight="1"/>
    <row r="6569" ht="15.75" customHeight="1"/>
    <row r="6570" ht="15.75" customHeight="1"/>
    <row r="6571" ht="15.75" customHeight="1"/>
    <row r="6572" ht="15.75" customHeight="1"/>
    <row r="6573" ht="15.75" customHeight="1"/>
    <row r="6574" ht="15.75" customHeight="1"/>
    <row r="6575" ht="15.75" customHeight="1"/>
    <row r="6576" ht="15.75" customHeight="1"/>
    <row r="6577" ht="15.75" customHeight="1"/>
    <row r="6578" ht="15.75" customHeight="1"/>
    <row r="6579" ht="15.75" customHeight="1"/>
    <row r="6580" ht="15.75" customHeight="1"/>
    <row r="6581" ht="15.75" customHeight="1"/>
    <row r="6582" ht="15.75" customHeight="1"/>
    <row r="6583" ht="15.75" customHeight="1"/>
    <row r="6584" ht="15.75" customHeight="1"/>
    <row r="6585" ht="15.75" customHeight="1"/>
    <row r="6586" ht="15.75" customHeight="1"/>
    <row r="6587" ht="15.75" customHeight="1"/>
    <row r="6588" ht="15.75" customHeight="1"/>
    <row r="6589" ht="15.75" customHeight="1"/>
    <row r="6590" ht="15.75" customHeight="1"/>
    <row r="6591" ht="15.75" customHeight="1"/>
    <row r="6592" ht="15.75" customHeight="1"/>
    <row r="6593" ht="15.75" customHeight="1"/>
    <row r="6594" ht="15.75" customHeight="1"/>
    <row r="6595" ht="15.75" customHeight="1"/>
    <row r="6596" ht="15.75" customHeight="1"/>
    <row r="6597" ht="15.75" customHeight="1"/>
    <row r="6598" ht="15.75" customHeight="1"/>
    <row r="6599" ht="15.75" customHeight="1"/>
    <row r="6600" ht="15.75" customHeight="1"/>
    <row r="6601" ht="15.75" customHeight="1"/>
    <row r="6602" ht="15.75" customHeight="1"/>
    <row r="6603" ht="15.75" customHeight="1"/>
    <row r="6604" ht="15.75" customHeight="1"/>
    <row r="6605" ht="15.75" customHeight="1"/>
    <row r="6606" ht="15.75" customHeight="1"/>
    <row r="6607" ht="15.75" customHeight="1"/>
    <row r="6608" ht="15.75" customHeight="1"/>
    <row r="6609" ht="15.75" customHeight="1"/>
    <row r="6610" ht="15.75" customHeight="1"/>
    <row r="6611" ht="15.75" customHeight="1"/>
    <row r="6612" ht="15.75" customHeight="1"/>
    <row r="6613" ht="15.75" customHeight="1"/>
    <row r="6614" ht="15.75" customHeight="1"/>
    <row r="6615" ht="15.75" customHeight="1"/>
    <row r="6616" ht="15.75" customHeight="1"/>
    <row r="6617" ht="15.75" customHeight="1"/>
    <row r="6618" ht="15.75" customHeight="1"/>
    <row r="6619" ht="15.75" customHeight="1"/>
    <row r="6620" ht="15.75" customHeight="1"/>
    <row r="6621" ht="15.75" customHeight="1"/>
    <row r="6622" ht="15.75" customHeight="1"/>
    <row r="6623" ht="15.75" customHeight="1"/>
    <row r="6624" ht="15.75" customHeight="1"/>
    <row r="6625" ht="15.75" customHeight="1"/>
    <row r="6626" ht="15.75" customHeight="1"/>
    <row r="6627" ht="15.75" customHeight="1"/>
    <row r="6628" ht="15.75" customHeight="1"/>
    <row r="6629" ht="15.75" customHeight="1"/>
    <row r="6630" ht="15.75" customHeight="1"/>
    <row r="6631" ht="15.75" customHeight="1"/>
    <row r="6632" ht="15.75" customHeight="1"/>
    <row r="6633" ht="15.75" customHeight="1"/>
    <row r="6634" ht="15.75" customHeight="1"/>
    <row r="6635" ht="15.75" customHeight="1"/>
    <row r="6636" ht="15.75" customHeight="1"/>
    <row r="6637" ht="15.75" customHeight="1"/>
    <row r="6638" ht="15.75" customHeight="1"/>
    <row r="6639" ht="15.75" customHeight="1"/>
    <row r="6640" ht="15.75" customHeight="1"/>
    <row r="6641" ht="15.75" customHeight="1"/>
    <row r="6642" ht="15.75" customHeight="1"/>
    <row r="6643" ht="15.75" customHeight="1"/>
    <row r="6644" ht="15.75" customHeight="1"/>
    <row r="6645" ht="15.75" customHeight="1"/>
    <row r="6646" ht="15.75" customHeight="1"/>
    <row r="6647" ht="15.75" customHeight="1"/>
    <row r="6648" ht="15.75" customHeight="1"/>
    <row r="6649" ht="15.75" customHeight="1"/>
    <row r="6650" ht="15.75" customHeight="1"/>
    <row r="6651" ht="15.75" customHeight="1"/>
    <row r="6652" ht="15.75" customHeight="1"/>
    <row r="6653" ht="15.75" customHeight="1"/>
    <row r="6654" ht="15.75" customHeight="1"/>
    <row r="6655" ht="15.75" customHeight="1"/>
    <row r="6656" ht="15.75" customHeight="1"/>
    <row r="6657" ht="15.75" customHeight="1"/>
    <row r="6658" ht="15.75" customHeight="1"/>
    <row r="6659" ht="15.75" customHeight="1"/>
    <row r="6660" ht="15.75" customHeight="1"/>
    <row r="6661" ht="15.75" customHeight="1"/>
    <row r="6662" ht="15.75" customHeight="1"/>
    <row r="6663" ht="15.75" customHeight="1"/>
    <row r="6664" ht="15.75" customHeight="1"/>
    <row r="6665" ht="15.75" customHeight="1"/>
    <row r="6666" ht="15.75" customHeight="1"/>
    <row r="6667" ht="15.75" customHeight="1"/>
    <row r="6668" ht="15.75" customHeight="1"/>
    <row r="6669" ht="15.75" customHeight="1"/>
    <row r="6670" ht="15.75" customHeight="1"/>
    <row r="6671" ht="15.75" customHeight="1"/>
    <row r="6672" ht="15.75" customHeight="1"/>
    <row r="6673" ht="15.75" customHeight="1"/>
    <row r="6674" ht="15.75" customHeight="1"/>
    <row r="6675" ht="15.75" customHeight="1"/>
    <row r="6676" ht="15.75" customHeight="1"/>
    <row r="6677" ht="15.75" customHeight="1"/>
    <row r="6678" ht="15.75" customHeight="1"/>
    <row r="6679" ht="15.75" customHeight="1"/>
    <row r="6680" ht="15.75" customHeight="1"/>
    <row r="6681" ht="15.75" customHeight="1"/>
    <row r="6682" ht="15.75" customHeight="1"/>
    <row r="6683" ht="15.75" customHeight="1"/>
    <row r="6684" ht="15.75" customHeight="1"/>
    <row r="6685" ht="15.75" customHeight="1"/>
    <row r="6686" ht="15.75" customHeight="1"/>
    <row r="6687" ht="15.75" customHeight="1"/>
    <row r="6688" ht="15.75" customHeight="1"/>
    <row r="6689" ht="15.75" customHeight="1"/>
    <row r="6690" ht="15.75" customHeight="1"/>
    <row r="6691" ht="15.75" customHeight="1"/>
    <row r="6692" ht="15.75" customHeight="1"/>
    <row r="6693" ht="15.75" customHeight="1"/>
    <row r="6694" ht="15.75" customHeight="1"/>
    <row r="6695" ht="15.75" customHeight="1"/>
    <row r="6696" ht="15.75" customHeight="1"/>
    <row r="6697" ht="15.75" customHeight="1"/>
    <row r="6698" ht="15.75" customHeight="1"/>
    <row r="6699" ht="15.75" customHeight="1"/>
    <row r="6700" ht="15.75" customHeight="1"/>
    <row r="6701" ht="15.75" customHeight="1"/>
    <row r="6702" ht="15.75" customHeight="1"/>
    <row r="6703" ht="15.75" customHeight="1"/>
    <row r="6704" ht="15.75" customHeight="1"/>
    <row r="6705" ht="15.75" customHeight="1"/>
    <row r="6706" ht="15.75" customHeight="1"/>
    <row r="6707" ht="15.75" customHeight="1"/>
    <row r="6708" ht="15.75" customHeight="1"/>
    <row r="6709" ht="15.75" customHeight="1"/>
    <row r="6710" ht="15.75" customHeight="1"/>
    <row r="6711" ht="15.75" customHeight="1"/>
    <row r="6712" ht="15.75" customHeight="1"/>
    <row r="6713" ht="15.75" customHeight="1"/>
    <row r="6714" ht="15.75" customHeight="1"/>
    <row r="6715" ht="15.75" customHeight="1"/>
    <row r="6716" ht="15.75" customHeight="1"/>
    <row r="6717" ht="15.75" customHeight="1"/>
    <row r="6718" ht="15.75" customHeight="1"/>
    <row r="6719" ht="15.75" customHeight="1"/>
    <row r="6720" ht="15.75" customHeight="1"/>
    <row r="6721" ht="15.75" customHeight="1"/>
    <row r="6722" ht="15.75" customHeight="1"/>
    <row r="6723" ht="15.75" customHeight="1"/>
    <row r="6724" ht="15.75" customHeight="1"/>
    <row r="6725" ht="15.75" customHeight="1"/>
    <row r="6726" ht="15.75" customHeight="1"/>
    <row r="6727" ht="15.75" customHeight="1"/>
    <row r="6728" ht="15.75" customHeight="1"/>
    <row r="6729" ht="15.75" customHeight="1"/>
    <row r="6730" ht="15.75" customHeight="1"/>
    <row r="6731" ht="15.75" customHeight="1"/>
    <row r="6732" ht="15.75" customHeight="1"/>
    <row r="6733" ht="15.75" customHeight="1"/>
    <row r="6734" ht="15.75" customHeight="1"/>
    <row r="6735" ht="15.75" customHeight="1"/>
    <row r="6736" ht="15.75" customHeight="1"/>
    <row r="6737" ht="15.75" customHeight="1"/>
    <row r="6738" ht="15.75" customHeight="1"/>
    <row r="6739" ht="15.75" customHeight="1"/>
    <row r="6740" ht="15.75" customHeight="1"/>
    <row r="6741" ht="15.75" customHeight="1"/>
    <row r="6742" ht="15.75" customHeight="1"/>
    <row r="6743" ht="15.75" customHeight="1"/>
    <row r="6744" ht="15.75" customHeight="1"/>
    <row r="6745" ht="15.75" customHeight="1"/>
    <row r="6746" ht="15.75" customHeight="1"/>
    <row r="6747" ht="15.75" customHeight="1"/>
    <row r="6748" ht="15.75" customHeight="1"/>
    <row r="6749" ht="15.75" customHeight="1"/>
    <row r="6750" ht="15.75" customHeight="1"/>
    <row r="6751" ht="15.75" customHeight="1"/>
    <row r="6752" ht="15.75" customHeight="1"/>
    <row r="6753" ht="15.75" customHeight="1"/>
    <row r="6754" ht="15.75" customHeight="1"/>
    <row r="6755" ht="15.75" customHeight="1"/>
    <row r="6756" ht="15.75" customHeight="1"/>
    <row r="6757" ht="15.75" customHeight="1"/>
    <row r="6758" ht="15.75" customHeight="1"/>
    <row r="6759" ht="15.75" customHeight="1"/>
    <row r="6760" ht="15.75" customHeight="1"/>
    <row r="6761" ht="15.75" customHeight="1"/>
    <row r="6762" ht="15.75" customHeight="1"/>
    <row r="6763" ht="15.75" customHeight="1"/>
    <row r="6764" ht="15.75" customHeight="1"/>
    <row r="6765" ht="15.75" customHeight="1"/>
    <row r="6766" ht="15.75" customHeight="1"/>
    <row r="6767" ht="15.75" customHeight="1"/>
    <row r="6768" ht="15.75" customHeight="1"/>
    <row r="6769" ht="15.75" customHeight="1"/>
    <row r="6770" ht="15.75" customHeight="1"/>
    <row r="6771" ht="15.75" customHeight="1"/>
    <row r="6772" ht="15.75" customHeight="1"/>
    <row r="6773" ht="15.75" customHeight="1"/>
    <row r="6774" ht="15.75" customHeight="1"/>
    <row r="6775" ht="15.75" customHeight="1"/>
    <row r="6776" ht="15.75" customHeight="1"/>
    <row r="6777" ht="15.75" customHeight="1"/>
    <row r="6778" ht="15.75" customHeight="1"/>
    <row r="6779" ht="15.75" customHeight="1"/>
    <row r="6780" ht="15.75" customHeight="1"/>
    <row r="6781" ht="15.75" customHeight="1"/>
    <row r="6782" ht="15.75" customHeight="1"/>
    <row r="6783" ht="15.75" customHeight="1"/>
    <row r="6784" ht="15.75" customHeight="1"/>
    <row r="6785" ht="15.75" customHeight="1"/>
    <row r="6786" ht="15.75" customHeight="1"/>
    <row r="6787" ht="15.75" customHeight="1"/>
    <row r="6788" ht="15.75" customHeight="1"/>
    <row r="6789" ht="15.75" customHeight="1"/>
    <row r="6790" ht="15.75" customHeight="1"/>
    <row r="6791" ht="15.75" customHeight="1"/>
    <row r="6792" ht="15.75" customHeight="1"/>
    <row r="6793" ht="15.75" customHeight="1"/>
    <row r="6794" ht="15.75" customHeight="1"/>
    <row r="6795" ht="15.75" customHeight="1"/>
    <row r="6796" ht="15.75" customHeight="1"/>
    <row r="6797" ht="15.75" customHeight="1"/>
    <row r="6798" ht="15.75" customHeight="1"/>
    <row r="6799" ht="15.75" customHeight="1"/>
    <row r="6800" ht="15.75" customHeight="1"/>
    <row r="6801" ht="15.75" customHeight="1"/>
    <row r="6802" ht="15.75" customHeight="1"/>
    <row r="6803" ht="15.75" customHeight="1"/>
    <row r="6804" ht="15.75" customHeight="1"/>
    <row r="6805" ht="15.75" customHeight="1"/>
    <row r="6806" ht="15.75" customHeight="1"/>
    <row r="6807" ht="15.75" customHeight="1"/>
    <row r="6808" ht="15.75" customHeight="1"/>
    <row r="6809" ht="15.75" customHeight="1"/>
    <row r="6810" ht="15.75" customHeight="1"/>
    <row r="6811" ht="15.75" customHeight="1"/>
    <row r="6812" ht="15.75" customHeight="1"/>
    <row r="6813" ht="15.75" customHeight="1"/>
    <row r="6814" ht="15.75" customHeight="1"/>
    <row r="6815" ht="15.75" customHeight="1"/>
    <row r="6816" ht="15.75" customHeight="1"/>
    <row r="6817" ht="15.75" customHeight="1"/>
    <row r="6818" ht="15.75" customHeight="1"/>
    <row r="6819" ht="15.75" customHeight="1"/>
    <row r="6820" ht="15.75" customHeight="1"/>
    <row r="6821" ht="15.75" customHeight="1"/>
    <row r="6822" ht="15.75" customHeight="1"/>
    <row r="6823" ht="15.75" customHeight="1"/>
    <row r="6824" ht="15.75" customHeight="1"/>
    <row r="6825" ht="15.75" customHeight="1"/>
    <row r="6826" ht="15.75" customHeight="1"/>
    <row r="6827" ht="15.75" customHeight="1"/>
    <row r="6828" ht="15.75" customHeight="1"/>
    <row r="6829" ht="15.75" customHeight="1"/>
    <row r="6830" ht="15.75" customHeight="1"/>
    <row r="6831" ht="15.75" customHeight="1"/>
    <row r="6832" ht="15.75" customHeight="1"/>
    <row r="6833" ht="15.75" customHeight="1"/>
    <row r="6834" ht="15.75" customHeight="1"/>
    <row r="6835" ht="15.75" customHeight="1"/>
    <row r="6836" ht="15.75" customHeight="1"/>
    <row r="6837" ht="15.75" customHeight="1"/>
    <row r="6838" ht="15.75" customHeight="1"/>
    <row r="6839" ht="15.75" customHeight="1"/>
    <row r="6840" ht="15.75" customHeight="1"/>
    <row r="6841" ht="15.75" customHeight="1"/>
    <row r="6842" ht="15.75" customHeight="1"/>
    <row r="6843" ht="15.75" customHeight="1"/>
    <row r="6844" ht="15.75" customHeight="1"/>
    <row r="6845" ht="15.75" customHeight="1"/>
    <row r="6846" ht="15.75" customHeight="1"/>
    <row r="6847" ht="15.75" customHeight="1"/>
    <row r="6848" ht="15.75" customHeight="1"/>
    <row r="6849" ht="15.75" customHeight="1"/>
    <row r="6850" ht="15.75" customHeight="1"/>
    <row r="6851" ht="15.75" customHeight="1"/>
    <row r="6852" ht="15.75" customHeight="1"/>
    <row r="6853" ht="15.75" customHeight="1"/>
    <row r="6854" ht="15.75" customHeight="1"/>
    <row r="6855" ht="15.75" customHeight="1"/>
    <row r="6856" ht="15.75" customHeight="1"/>
    <row r="6857" ht="15.75" customHeight="1"/>
    <row r="6858" ht="15.75" customHeight="1"/>
    <row r="6859" ht="15.75" customHeight="1"/>
    <row r="6860" ht="15.75" customHeight="1"/>
    <row r="6861" ht="15.75" customHeight="1"/>
    <row r="6862" ht="15.75" customHeight="1"/>
    <row r="6863" ht="15.75" customHeight="1"/>
    <row r="6864" ht="15.75" customHeight="1"/>
    <row r="6865" ht="15.75" customHeight="1"/>
    <row r="6866" ht="15.75" customHeight="1"/>
    <row r="6867" ht="15.75" customHeight="1"/>
    <row r="6868" ht="15.75" customHeight="1"/>
    <row r="6869" ht="15.75" customHeight="1"/>
    <row r="6870" ht="15.75" customHeight="1"/>
    <row r="6871" ht="15.75" customHeight="1"/>
    <row r="6872" ht="15.75" customHeight="1"/>
    <row r="6873" ht="15.75" customHeight="1"/>
    <row r="6874" ht="15.75" customHeight="1"/>
    <row r="6875" ht="15.75" customHeight="1"/>
    <row r="6876" ht="15.75" customHeight="1"/>
    <row r="6877" ht="15.75" customHeight="1"/>
    <row r="6878" ht="15.75" customHeight="1"/>
    <row r="6879" ht="15.75" customHeight="1"/>
    <row r="6880" ht="15.75" customHeight="1"/>
    <row r="6881" ht="15.75" customHeight="1"/>
    <row r="6882" ht="15.75" customHeight="1"/>
    <row r="6883" ht="15.75" customHeight="1"/>
    <row r="6884" ht="15.75" customHeight="1"/>
    <row r="6885" ht="15.75" customHeight="1"/>
    <row r="6886" ht="15.75" customHeight="1"/>
    <row r="6887" ht="15.75" customHeight="1"/>
    <row r="6888" ht="15.75" customHeight="1"/>
    <row r="6889" ht="15.75" customHeight="1"/>
    <row r="6890" ht="15.75" customHeight="1"/>
    <row r="6891" ht="15.75" customHeight="1"/>
    <row r="6892" ht="15.75" customHeight="1"/>
    <row r="6893" ht="15.75" customHeight="1"/>
    <row r="6894" ht="15.75" customHeight="1"/>
    <row r="6895" ht="15.75" customHeight="1"/>
    <row r="6896" ht="15.75" customHeight="1"/>
    <row r="6897" ht="15.75" customHeight="1"/>
    <row r="6898" ht="15.75" customHeight="1"/>
    <row r="6899" ht="15.75" customHeight="1"/>
    <row r="6900" ht="15.75" customHeight="1"/>
    <row r="6901" ht="15.75" customHeight="1"/>
    <row r="6902" ht="15.75" customHeight="1"/>
    <row r="6903" ht="15.75" customHeight="1"/>
    <row r="6904" ht="15.75" customHeight="1"/>
    <row r="6905" ht="15.75" customHeight="1"/>
    <row r="6906" ht="15.75" customHeight="1"/>
    <row r="6907" ht="15.75" customHeight="1"/>
    <row r="6908" ht="15.75" customHeight="1"/>
    <row r="6909" ht="15.75" customHeight="1"/>
    <row r="6910" ht="15.75" customHeight="1"/>
    <row r="6911" ht="15.75" customHeight="1"/>
    <row r="6912" ht="15.75" customHeight="1"/>
    <row r="6913" ht="15.75" customHeight="1"/>
    <row r="6914" ht="15.75" customHeight="1"/>
    <row r="6915" ht="15.75" customHeight="1"/>
    <row r="6916" ht="15.75" customHeight="1"/>
    <row r="6917" ht="15.75" customHeight="1"/>
    <row r="6918" ht="15.75" customHeight="1"/>
    <row r="6919" ht="15.75" customHeight="1"/>
    <row r="6920" ht="15.75" customHeight="1"/>
    <row r="6921" ht="15.75" customHeight="1"/>
    <row r="6922" ht="15.75" customHeight="1"/>
    <row r="6923" ht="15.75" customHeight="1"/>
    <row r="6924" ht="15.75" customHeight="1"/>
    <row r="6925" ht="15.75" customHeight="1"/>
    <row r="6926" ht="15.75" customHeight="1"/>
    <row r="6927" ht="15.75" customHeight="1"/>
    <row r="6928" ht="15.75" customHeight="1"/>
    <row r="6929" ht="15.75" customHeight="1"/>
    <row r="6930" ht="15.75" customHeight="1"/>
    <row r="6931" ht="15.75" customHeight="1"/>
    <row r="6932" ht="15.75" customHeight="1"/>
    <row r="6933" ht="15.75" customHeight="1"/>
    <row r="6934" ht="15.75" customHeight="1"/>
    <row r="6935" ht="15.75" customHeight="1"/>
    <row r="6936" ht="15.75" customHeight="1"/>
    <row r="6937" ht="15.75" customHeight="1"/>
    <row r="6938" ht="15.75" customHeight="1"/>
    <row r="6939" ht="15.75" customHeight="1"/>
    <row r="6940" ht="15.75" customHeight="1"/>
    <row r="6941" ht="15.75" customHeight="1"/>
    <row r="6942" ht="15.75" customHeight="1"/>
    <row r="6943" ht="15.75" customHeight="1"/>
    <row r="6944" ht="15.75" customHeight="1"/>
    <row r="6945" ht="15.75" customHeight="1"/>
    <row r="6946" ht="15.75" customHeight="1"/>
    <row r="6947" ht="15.75" customHeight="1"/>
    <row r="6948" ht="15.75" customHeight="1"/>
    <row r="6949" ht="15.75" customHeight="1"/>
    <row r="6950" ht="15.75" customHeight="1"/>
    <row r="6951" ht="15.75" customHeight="1"/>
    <row r="6952" ht="15.75" customHeight="1"/>
    <row r="6953" ht="15.75" customHeight="1"/>
    <row r="6954" ht="15.75" customHeight="1"/>
    <row r="6955" ht="15.75" customHeight="1"/>
    <row r="6956" ht="15.75" customHeight="1"/>
    <row r="6957" ht="15.75" customHeight="1"/>
    <row r="6958" ht="15.75" customHeight="1"/>
    <row r="6959" ht="15.75" customHeight="1"/>
    <row r="6960" ht="15.75" customHeight="1"/>
    <row r="6961" ht="15.75" customHeight="1"/>
    <row r="6962" ht="15.75" customHeight="1"/>
    <row r="6963" ht="15.75" customHeight="1"/>
    <row r="6964" ht="15.75" customHeight="1"/>
    <row r="6965" ht="15.75" customHeight="1"/>
    <row r="6966" ht="15.75" customHeight="1"/>
    <row r="6967" ht="15.75" customHeight="1"/>
    <row r="6968" ht="15.75" customHeight="1"/>
    <row r="6969" ht="15.75" customHeight="1"/>
    <row r="6970" ht="15.75" customHeight="1"/>
    <row r="6971" ht="15.75" customHeight="1"/>
    <row r="6972" ht="15.75" customHeight="1"/>
    <row r="6973" ht="15.75" customHeight="1"/>
    <row r="6974" ht="15.75" customHeight="1"/>
    <row r="6975" ht="15.75" customHeight="1"/>
    <row r="6976" ht="15.75" customHeight="1"/>
    <row r="6977" ht="15.75" customHeight="1"/>
    <row r="6978" ht="15.75" customHeight="1"/>
    <row r="6979" ht="15.75" customHeight="1"/>
    <row r="6980" ht="15.75" customHeight="1"/>
    <row r="6981" ht="15.75" customHeight="1"/>
    <row r="6982" ht="15.75" customHeight="1"/>
    <row r="6983" ht="15.75" customHeight="1"/>
    <row r="6984" ht="15.75" customHeight="1"/>
    <row r="6985" ht="15.75" customHeight="1"/>
    <row r="6986" ht="15.75" customHeight="1"/>
    <row r="6987" ht="15.75" customHeight="1"/>
    <row r="6988" ht="15.75" customHeight="1"/>
    <row r="6989" ht="15.75" customHeight="1"/>
    <row r="6990" ht="15.75" customHeight="1"/>
    <row r="6991" ht="15.75" customHeight="1"/>
    <row r="6992" ht="15.75" customHeight="1"/>
    <row r="6993" ht="15.75" customHeight="1"/>
    <row r="6994" ht="15.75" customHeight="1"/>
    <row r="6995" ht="15.75" customHeight="1"/>
    <row r="6996" ht="15.75" customHeight="1"/>
    <row r="6997" ht="15.75" customHeight="1"/>
    <row r="6998" ht="15.75" customHeight="1"/>
    <row r="6999" ht="15.75" customHeight="1"/>
    <row r="7000" ht="15.75" customHeight="1"/>
    <row r="7001" ht="15.75" customHeight="1"/>
    <row r="7002" ht="15.75" customHeight="1"/>
    <row r="7003" ht="15.75" customHeight="1"/>
    <row r="7004" ht="15.75" customHeight="1"/>
    <row r="7005" ht="15.75" customHeight="1"/>
    <row r="7006" ht="15.75" customHeight="1"/>
    <row r="7007" ht="15.75" customHeight="1"/>
    <row r="7008" ht="15.75" customHeight="1"/>
    <row r="7009" ht="15.75" customHeight="1"/>
    <row r="7010" ht="15.75" customHeight="1"/>
    <row r="7011" ht="15.75" customHeight="1"/>
    <row r="7012" ht="15.75" customHeight="1"/>
    <row r="7013" ht="15.75" customHeight="1"/>
    <row r="7014" ht="15.75" customHeight="1"/>
    <row r="7015" ht="15.75" customHeight="1"/>
    <row r="7016" ht="15.75" customHeight="1"/>
    <row r="7017" ht="15.75" customHeight="1"/>
    <row r="7018" ht="15.75" customHeight="1"/>
    <row r="7019" ht="15.75" customHeight="1"/>
    <row r="7020" ht="15.75" customHeight="1"/>
    <row r="7021" ht="15.75" customHeight="1"/>
    <row r="7022" ht="15.75" customHeight="1"/>
    <row r="7023" ht="15.75" customHeight="1"/>
    <row r="7024" ht="15.75" customHeight="1"/>
    <row r="7025" ht="15.75" customHeight="1"/>
    <row r="7026" ht="15.75" customHeight="1"/>
    <row r="7027" ht="15.75" customHeight="1"/>
    <row r="7028" ht="15.75" customHeight="1"/>
    <row r="7029" ht="15.75" customHeight="1"/>
    <row r="7030" ht="15.75" customHeight="1"/>
    <row r="7031" ht="15.75" customHeight="1"/>
    <row r="7032" ht="15.75" customHeight="1"/>
    <row r="7033" ht="15.75" customHeight="1"/>
    <row r="7034" ht="15.75" customHeight="1"/>
    <row r="7035" ht="15.75" customHeight="1"/>
    <row r="7036" ht="15.75" customHeight="1"/>
    <row r="7037" ht="15.75" customHeight="1"/>
    <row r="7038" ht="15.75" customHeight="1"/>
    <row r="7039" ht="15.75" customHeight="1"/>
    <row r="7040" ht="15.75" customHeight="1"/>
    <row r="7041" ht="15.75" customHeight="1"/>
    <row r="7042" ht="15.75" customHeight="1"/>
    <row r="7043" ht="15.75" customHeight="1"/>
    <row r="7044" ht="15.75" customHeight="1"/>
    <row r="7045" ht="15.75" customHeight="1"/>
    <row r="7046" ht="15.75" customHeight="1"/>
    <row r="7047" ht="15.75" customHeight="1"/>
    <row r="7048" ht="15.75" customHeight="1"/>
    <row r="7049" ht="15.75" customHeight="1"/>
    <row r="7050" ht="15.75" customHeight="1"/>
    <row r="7051" ht="15.75" customHeight="1"/>
    <row r="7052" ht="15.75" customHeight="1"/>
    <row r="7053" ht="15.75" customHeight="1"/>
    <row r="7054" ht="15.75" customHeight="1"/>
    <row r="7055" ht="15.75" customHeight="1"/>
    <row r="7056" ht="15.75" customHeight="1"/>
    <row r="7057" ht="15.75" customHeight="1"/>
    <row r="7058" ht="15.75" customHeight="1"/>
    <row r="7059" ht="15.75" customHeight="1"/>
    <row r="7060" ht="15.75" customHeight="1"/>
    <row r="7061" ht="15.75" customHeight="1"/>
    <row r="7062" ht="15.75" customHeight="1"/>
    <row r="7063" ht="15.75" customHeight="1"/>
    <row r="7064" ht="15.75" customHeight="1"/>
    <row r="7065" ht="15.75" customHeight="1"/>
    <row r="7066" ht="15.75" customHeight="1"/>
    <row r="7067" ht="15.75" customHeight="1"/>
    <row r="7068" ht="15.75" customHeight="1"/>
    <row r="7069" ht="15.75" customHeight="1"/>
    <row r="7070" ht="15.75" customHeight="1"/>
    <row r="7071" ht="15.75" customHeight="1"/>
    <row r="7072" ht="15.75" customHeight="1"/>
    <row r="7073" ht="15.75" customHeight="1"/>
    <row r="7074" ht="15.75" customHeight="1"/>
    <row r="7075" ht="15.75" customHeight="1"/>
    <row r="7076" ht="15.75" customHeight="1"/>
    <row r="7077" ht="15.75" customHeight="1"/>
    <row r="7078" ht="15.75" customHeight="1"/>
    <row r="7079" ht="15.75" customHeight="1"/>
    <row r="7080" ht="15.75" customHeight="1"/>
    <row r="7081" ht="15.75" customHeight="1"/>
    <row r="7082" ht="15.75" customHeight="1"/>
    <row r="7083" ht="15.75" customHeight="1"/>
    <row r="7084" ht="15.75" customHeight="1"/>
    <row r="7085" ht="15.75" customHeight="1"/>
    <row r="7086" ht="15.75" customHeight="1"/>
    <row r="7087" ht="15.75" customHeight="1"/>
    <row r="7088" ht="15.75" customHeight="1"/>
    <row r="7089" ht="15.75" customHeight="1"/>
    <row r="7090" ht="15.75" customHeight="1"/>
    <row r="7091" ht="15.75" customHeight="1"/>
    <row r="7092" ht="15.75" customHeight="1"/>
    <row r="7093" ht="15.75" customHeight="1"/>
    <row r="7094" ht="15.75" customHeight="1"/>
    <row r="7095" ht="15.75" customHeight="1"/>
    <row r="7096" ht="15.75" customHeight="1"/>
    <row r="7097" ht="15.75" customHeight="1"/>
    <row r="7098" ht="15.75" customHeight="1"/>
    <row r="7099" ht="15.75" customHeight="1"/>
    <row r="7100" ht="15.75" customHeight="1"/>
    <row r="7101" ht="15.75" customHeight="1"/>
    <row r="7102" ht="15.75" customHeight="1"/>
    <row r="7103" ht="15.75" customHeight="1"/>
    <row r="7104" ht="15.75" customHeight="1"/>
    <row r="7105" ht="15.75" customHeight="1"/>
    <row r="7106" ht="15.75" customHeight="1"/>
    <row r="7107" ht="15.75" customHeight="1"/>
    <row r="7108" ht="15.75" customHeight="1"/>
    <row r="7109" ht="15.75" customHeight="1"/>
    <row r="7110" ht="15.75" customHeight="1"/>
    <row r="7111" ht="15.75" customHeight="1"/>
    <row r="7112" ht="15.75" customHeight="1"/>
    <row r="7113" ht="15.75" customHeight="1"/>
    <row r="7114" ht="15.75" customHeight="1"/>
    <row r="7115" ht="15.75" customHeight="1"/>
    <row r="7116" ht="15.75" customHeight="1"/>
    <row r="7117" ht="15.75" customHeight="1"/>
    <row r="7118" ht="15.75" customHeight="1"/>
    <row r="7119" ht="15.75" customHeight="1"/>
    <row r="7120" ht="15.75" customHeight="1"/>
    <row r="7121" ht="15.75" customHeight="1"/>
    <row r="7122" ht="15.75" customHeight="1"/>
    <row r="7123" ht="15.75" customHeight="1"/>
    <row r="7124" ht="15.75" customHeight="1"/>
    <row r="7125" ht="15.75" customHeight="1"/>
    <row r="7126" ht="15.75" customHeight="1"/>
    <row r="7127" ht="15.75" customHeight="1"/>
    <row r="7128" ht="15.75" customHeight="1"/>
    <row r="7129" ht="15.75" customHeight="1"/>
    <row r="7130" ht="15.75" customHeight="1"/>
    <row r="7131" ht="15.75" customHeight="1"/>
    <row r="7132" ht="15.75" customHeight="1"/>
    <row r="7133" ht="15.75" customHeight="1"/>
    <row r="7134" ht="15.75" customHeight="1"/>
    <row r="7135" ht="15.75" customHeight="1"/>
    <row r="7136" ht="15.75" customHeight="1"/>
    <row r="7137" ht="15.75" customHeight="1"/>
    <row r="7138" ht="15.75" customHeight="1"/>
    <row r="7139" ht="15.75" customHeight="1"/>
    <row r="7140" ht="15.75" customHeight="1"/>
    <row r="7141" ht="15.75" customHeight="1"/>
    <row r="7142" ht="15.75" customHeight="1"/>
    <row r="7143" ht="15.75" customHeight="1"/>
    <row r="7144" ht="15.75" customHeight="1"/>
    <row r="7145" ht="15.75" customHeight="1"/>
    <row r="7146" ht="15.75" customHeight="1"/>
    <row r="7147" ht="15.75" customHeight="1"/>
    <row r="7148" ht="15.75" customHeight="1"/>
    <row r="7149" ht="15.75" customHeight="1"/>
    <row r="7150" ht="15.75" customHeight="1"/>
    <row r="7151" ht="15.75" customHeight="1"/>
    <row r="7152" ht="15.75" customHeight="1"/>
    <row r="7153" ht="15.75" customHeight="1"/>
    <row r="7154" ht="15.75" customHeight="1"/>
    <row r="7155" ht="15.75" customHeight="1"/>
    <row r="7156" ht="15.75" customHeight="1"/>
    <row r="7157" ht="15.75" customHeight="1"/>
    <row r="7158" ht="15.75" customHeight="1"/>
    <row r="7159" ht="15.75" customHeight="1"/>
    <row r="7160" ht="15.75" customHeight="1"/>
    <row r="7161" ht="15.75" customHeight="1"/>
    <row r="7162" ht="15.75" customHeight="1"/>
    <row r="7163" ht="15.75" customHeight="1"/>
    <row r="7164" ht="15.75" customHeight="1"/>
    <row r="7165" ht="15.75" customHeight="1"/>
    <row r="7166" ht="15.75" customHeight="1"/>
    <row r="7167" ht="15.75" customHeight="1"/>
    <row r="7168" ht="15.75" customHeight="1"/>
    <row r="7169" ht="15.75" customHeight="1"/>
    <row r="7170" ht="15.75" customHeight="1"/>
    <row r="7171" ht="15.75" customHeight="1"/>
    <row r="7172" ht="15.75" customHeight="1"/>
    <row r="7173" ht="15.75" customHeight="1"/>
    <row r="7174" ht="15.75" customHeight="1"/>
    <row r="7175" ht="15.75" customHeight="1"/>
    <row r="7176" ht="15.75" customHeight="1"/>
    <row r="7177" ht="15.75" customHeight="1"/>
    <row r="7178" ht="15.75" customHeight="1"/>
    <row r="7179" ht="15.75" customHeight="1"/>
    <row r="7180" ht="15.75" customHeight="1"/>
    <row r="7181" ht="15.75" customHeight="1"/>
    <row r="7182" ht="15.75" customHeight="1"/>
    <row r="7183" ht="15.75" customHeight="1"/>
    <row r="7184" ht="15.75" customHeight="1"/>
    <row r="7185" ht="15.75" customHeight="1"/>
    <row r="7186" ht="15.75" customHeight="1"/>
    <row r="7187" ht="15.75" customHeight="1"/>
    <row r="7188" ht="15.75" customHeight="1"/>
    <row r="7189" ht="15.75" customHeight="1"/>
    <row r="7190" ht="15.75" customHeight="1"/>
    <row r="7191" ht="15.75" customHeight="1"/>
    <row r="7192" ht="15.75" customHeight="1"/>
    <row r="7193" ht="15.75" customHeight="1"/>
    <row r="7194" ht="15.75" customHeight="1"/>
    <row r="7195" ht="15.75" customHeight="1"/>
    <row r="7196" ht="15.75" customHeight="1"/>
    <row r="7197" ht="15.75" customHeight="1"/>
    <row r="7198" ht="15.75" customHeight="1"/>
    <row r="7199" ht="15.75" customHeight="1"/>
    <row r="7200" ht="15.75" customHeight="1"/>
    <row r="7201" ht="15.75" customHeight="1"/>
    <row r="7202" ht="15.75" customHeight="1"/>
    <row r="7203" ht="15.75" customHeight="1"/>
    <row r="7204" ht="15.75" customHeight="1"/>
    <row r="7205" ht="15.75" customHeight="1"/>
    <row r="7206" ht="15.75" customHeight="1"/>
    <row r="7207" ht="15.75" customHeight="1"/>
    <row r="7208" ht="15.75" customHeight="1"/>
    <row r="7209" ht="15.75" customHeight="1"/>
    <row r="7210" ht="15.75" customHeight="1"/>
    <row r="7211" ht="15.75" customHeight="1"/>
    <row r="7212" ht="15.75" customHeight="1"/>
    <row r="7213" ht="15.75" customHeight="1"/>
    <row r="7214" ht="15.75" customHeight="1"/>
    <row r="7215" ht="15.75" customHeight="1"/>
    <row r="7216" ht="15.75" customHeight="1"/>
    <row r="7217" ht="15.75" customHeight="1"/>
    <row r="7218" ht="15.75" customHeight="1"/>
    <row r="7219" ht="15.75" customHeight="1"/>
    <row r="7220" ht="15.75" customHeight="1"/>
    <row r="7221" ht="15.75" customHeight="1"/>
    <row r="7222" ht="15.75" customHeight="1"/>
    <row r="7223" ht="15.75" customHeight="1"/>
    <row r="7224" ht="15.75" customHeight="1"/>
    <row r="7225" ht="15.75" customHeight="1"/>
    <row r="7226" ht="15.75" customHeight="1"/>
    <row r="7227" ht="15.75" customHeight="1"/>
    <row r="7228" ht="15.75" customHeight="1"/>
    <row r="7229" ht="15.75" customHeight="1"/>
    <row r="7230" ht="15.75" customHeight="1"/>
    <row r="7231" ht="15.75" customHeight="1"/>
    <row r="7232" ht="15.75" customHeight="1"/>
    <row r="7233" ht="15.75" customHeight="1"/>
    <row r="7234" ht="15.75" customHeight="1"/>
    <row r="7235" ht="15.75" customHeight="1"/>
    <row r="7236" ht="15.75" customHeight="1"/>
    <row r="7237" ht="15.75" customHeight="1"/>
    <row r="7238" ht="15.75" customHeight="1"/>
    <row r="7239" ht="15.75" customHeight="1"/>
    <row r="7240" ht="15.75" customHeight="1"/>
    <row r="7241" ht="15.75" customHeight="1"/>
    <row r="7242" ht="15.75" customHeight="1"/>
    <row r="7243" ht="15.75" customHeight="1"/>
    <row r="7244" ht="15.75" customHeight="1"/>
    <row r="7245" ht="15.75" customHeight="1"/>
    <row r="7246" ht="15.75" customHeight="1"/>
    <row r="7247" ht="15.75" customHeight="1"/>
    <row r="7248" ht="15.75" customHeight="1"/>
    <row r="7249" ht="15.75" customHeight="1"/>
    <row r="7250" ht="15.75" customHeight="1"/>
    <row r="7251" ht="15.75" customHeight="1"/>
    <row r="7252" ht="15.75" customHeight="1"/>
    <row r="7253" ht="15.75" customHeight="1"/>
    <row r="7254" ht="15.75" customHeight="1"/>
    <row r="7255" ht="15.75" customHeight="1"/>
    <row r="7256" ht="15.75" customHeight="1"/>
    <row r="7257" ht="15.75" customHeight="1"/>
    <row r="7258" ht="15.75" customHeight="1"/>
    <row r="7259" ht="15.75" customHeight="1"/>
    <row r="7260" ht="15.75" customHeight="1"/>
    <row r="7261" ht="15.75" customHeight="1"/>
    <row r="7262" ht="15.75" customHeight="1"/>
    <row r="7263" ht="15.75" customHeight="1"/>
    <row r="7264" ht="15.75" customHeight="1"/>
    <row r="7265" ht="15.75" customHeight="1"/>
    <row r="7266" ht="15.75" customHeight="1"/>
    <row r="7267" ht="15.75" customHeight="1"/>
    <row r="7268" ht="15.75" customHeight="1"/>
    <row r="7269" ht="15.75" customHeight="1"/>
    <row r="7270" ht="15.75" customHeight="1"/>
    <row r="7271" ht="15.75" customHeight="1"/>
    <row r="7272" ht="15.75" customHeight="1"/>
    <row r="7273" ht="15.75" customHeight="1"/>
    <row r="7274" ht="15.75" customHeight="1"/>
    <row r="7275" ht="15.75" customHeight="1"/>
    <row r="7276" ht="15.75" customHeight="1"/>
    <row r="7277" ht="15.75" customHeight="1"/>
    <row r="7278" ht="15.75" customHeight="1"/>
    <row r="7279" ht="15.75" customHeight="1"/>
    <row r="7280" ht="15.75" customHeight="1"/>
    <row r="7281" ht="15.75" customHeight="1"/>
    <row r="7282" ht="15.75" customHeight="1"/>
    <row r="7283" ht="15.75" customHeight="1"/>
    <row r="7284" ht="15.75" customHeight="1"/>
    <row r="7285" ht="15.75" customHeight="1"/>
    <row r="7286" ht="15.75" customHeight="1"/>
    <row r="7287" ht="15.75" customHeight="1"/>
    <row r="7288" ht="15.75" customHeight="1"/>
    <row r="7289" ht="15.75" customHeight="1"/>
    <row r="7290" ht="15.75" customHeight="1"/>
    <row r="7291" ht="15.75" customHeight="1"/>
    <row r="7292" ht="15.75" customHeight="1"/>
    <row r="7293" ht="15.75" customHeight="1"/>
    <row r="7294" ht="15.75" customHeight="1"/>
    <row r="7295" ht="15.75" customHeight="1"/>
    <row r="7296" ht="15.75" customHeight="1"/>
    <row r="7297" ht="15.75" customHeight="1"/>
    <row r="7298" ht="15.75" customHeight="1"/>
    <row r="7299" ht="15.75" customHeight="1"/>
    <row r="7300" ht="15.75" customHeight="1"/>
    <row r="7301" ht="15.75" customHeight="1"/>
    <row r="7302" ht="15.75" customHeight="1"/>
    <row r="7303" ht="15.75" customHeight="1"/>
    <row r="7304" ht="15.75" customHeight="1"/>
    <row r="7305" ht="15.75" customHeight="1"/>
    <row r="7306" ht="15.75" customHeight="1"/>
    <row r="7307" ht="15.75" customHeight="1"/>
    <row r="7308" ht="15.75" customHeight="1"/>
    <row r="7309" ht="15.75" customHeight="1"/>
    <row r="7310" ht="15.75" customHeight="1"/>
    <row r="7311" ht="15.75" customHeight="1"/>
    <row r="7312" ht="15.75" customHeight="1"/>
    <row r="7313" ht="15.75" customHeight="1"/>
    <row r="7314" ht="15.75" customHeight="1"/>
    <row r="7315" ht="15.75" customHeight="1"/>
    <row r="7316" ht="15.75" customHeight="1"/>
    <row r="7317" ht="15.75" customHeight="1"/>
    <row r="7318" ht="15.75" customHeight="1"/>
    <row r="7319" ht="15.75" customHeight="1"/>
    <row r="7320" ht="15.75" customHeight="1"/>
    <row r="7321" ht="15.75" customHeight="1"/>
    <row r="7322" ht="15.75" customHeight="1"/>
    <row r="7323" ht="15.75" customHeight="1"/>
    <row r="7324" ht="15.75" customHeight="1"/>
    <row r="7325" ht="15.75" customHeight="1"/>
    <row r="7326" ht="15.75" customHeight="1"/>
    <row r="7327" ht="15.75" customHeight="1"/>
    <row r="7328" ht="15.75" customHeight="1"/>
    <row r="7329" ht="15.75" customHeight="1"/>
    <row r="7330" ht="15.75" customHeight="1"/>
    <row r="7331" ht="15.75" customHeight="1"/>
    <row r="7332" ht="15.75" customHeight="1"/>
    <row r="7333" ht="15.75" customHeight="1"/>
    <row r="7334" ht="15.75" customHeight="1"/>
    <row r="7335" ht="15.75" customHeight="1"/>
    <row r="7336" ht="15.75" customHeight="1"/>
    <row r="7337" ht="15.75" customHeight="1"/>
    <row r="7338" ht="15.75" customHeight="1"/>
    <row r="7339" ht="15.75" customHeight="1"/>
    <row r="7340" ht="15.75" customHeight="1"/>
    <row r="7341" ht="15.75" customHeight="1"/>
    <row r="7342" ht="15.75" customHeight="1"/>
    <row r="7343" ht="15.75" customHeight="1"/>
    <row r="7344" ht="15.75" customHeight="1"/>
    <row r="7345" ht="15.75" customHeight="1"/>
    <row r="7346" ht="15.75" customHeight="1"/>
    <row r="7347" ht="15.75" customHeight="1"/>
    <row r="7348" ht="15.75" customHeight="1"/>
    <row r="7349" ht="15.75" customHeight="1"/>
    <row r="7350" ht="15.75" customHeight="1"/>
    <row r="7351" ht="15.75" customHeight="1"/>
    <row r="7352" ht="15.75" customHeight="1"/>
    <row r="7353" ht="15.75" customHeight="1"/>
    <row r="7354" ht="15.75" customHeight="1"/>
    <row r="7355" ht="15.75" customHeight="1"/>
    <row r="7356" ht="15.75" customHeight="1"/>
    <row r="7357" ht="15.75" customHeight="1"/>
    <row r="7358" ht="15.75" customHeight="1"/>
    <row r="7359" ht="15.75" customHeight="1"/>
    <row r="7360" ht="15.75" customHeight="1"/>
    <row r="7361" ht="15.75" customHeight="1"/>
    <row r="7362" ht="15.75" customHeight="1"/>
    <row r="7363" ht="15.75" customHeight="1"/>
    <row r="7364" ht="15.75" customHeight="1"/>
    <row r="7365" ht="15.75" customHeight="1"/>
    <row r="7366" ht="15.75" customHeight="1"/>
    <row r="7367" ht="15.75" customHeight="1"/>
    <row r="7368" ht="15.75" customHeight="1"/>
    <row r="7369" ht="15.75" customHeight="1"/>
    <row r="7370" ht="15.75" customHeight="1"/>
    <row r="7371" ht="15.75" customHeight="1"/>
    <row r="7372" ht="15.75" customHeight="1"/>
    <row r="7373" ht="15.75" customHeight="1"/>
    <row r="7374" ht="15.75" customHeight="1"/>
    <row r="7375" ht="15.75" customHeight="1"/>
    <row r="7376" ht="15.75" customHeight="1"/>
    <row r="7377" ht="15.75" customHeight="1"/>
    <row r="7378" ht="15.75" customHeight="1"/>
    <row r="7379" ht="15.75" customHeight="1"/>
    <row r="7380" ht="15.75" customHeight="1"/>
  </sheetData>
  <mergeCells count="6">
    <mergeCell ref="A1:F1"/>
    <mergeCell ref="D3:E3"/>
    <mergeCell ref="A3:A4"/>
    <mergeCell ref="B3:B4"/>
    <mergeCell ref="C3:C4"/>
    <mergeCell ref="F3:F4"/>
  </mergeCells>
  <phoneticPr fontId="0" type="noConversion"/>
  <printOptions horizontalCentered="1"/>
  <pageMargins left="0.94" right="0.75" top="0.75" bottom="0.75" header="0.51" footer="0.35"/>
  <pageSetup paperSize="9" orientation="landscape" r:id="rId1"/>
  <headerFooter alignWithMargins="0"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theme="9" tint="0.39997558519241921"/>
  </sheetPr>
  <dimension ref="A1:HZ48"/>
  <sheetViews>
    <sheetView showGridLines="0" showZeros="0" workbookViewId="0">
      <selection activeCell="A27" sqref="A27"/>
    </sheetView>
  </sheetViews>
  <sheetFormatPr defaultColWidth="9.1640625" defaultRowHeight="12.75" customHeight="1"/>
  <cols>
    <col min="1" max="1" width="74.6640625" style="88" customWidth="1"/>
    <col min="2" max="2" width="63.33203125" style="88" customWidth="1"/>
    <col min="3" max="234" width="9.1640625" style="88" customWidth="1"/>
  </cols>
  <sheetData>
    <row r="1" spans="1:234" ht="30" customHeight="1">
      <c r="A1" s="172" t="s">
        <v>1118</v>
      </c>
      <c r="B1" s="172"/>
    </row>
    <row r="2" spans="1:234" ht="20.100000000000001" customHeight="1">
      <c r="A2" s="89" t="s">
        <v>1119</v>
      </c>
      <c r="B2" s="90" t="s">
        <v>23</v>
      </c>
    </row>
    <row r="3" spans="1:234" ht="24" customHeight="1">
      <c r="A3" s="91" t="s">
        <v>1120</v>
      </c>
      <c r="B3" s="200" t="s">
        <v>1227</v>
      </c>
    </row>
    <row r="4" spans="1:234" s="86" customFormat="1" ht="18.75" customHeight="1">
      <c r="A4" s="92" t="s">
        <v>1121</v>
      </c>
      <c r="B4" s="93">
        <v>15842.89</v>
      </c>
    </row>
    <row r="5" spans="1:234" s="87" customFormat="1" ht="18.75" customHeight="1">
      <c r="A5" s="94" t="s">
        <v>1122</v>
      </c>
      <c r="B5" s="95">
        <v>12506.38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86"/>
    </row>
    <row r="6" spans="1:234" s="87" customFormat="1" ht="18.75" customHeight="1">
      <c r="A6" s="96" t="s">
        <v>1123</v>
      </c>
      <c r="B6" s="97">
        <v>8659.99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6"/>
      <c r="DZ6" s="86"/>
      <c r="EA6" s="86"/>
      <c r="EB6" s="86"/>
      <c r="EC6" s="86"/>
      <c r="ED6" s="86"/>
      <c r="EE6" s="86"/>
      <c r="EF6" s="86"/>
      <c r="EG6" s="86"/>
      <c r="EH6" s="86"/>
      <c r="EI6" s="86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6"/>
      <c r="FT6" s="86"/>
      <c r="FU6" s="86"/>
      <c r="FV6" s="86"/>
      <c r="FW6" s="86"/>
      <c r="FX6" s="86"/>
      <c r="FY6" s="86"/>
      <c r="FZ6" s="86"/>
      <c r="GA6" s="86"/>
      <c r="GB6" s="86"/>
      <c r="GC6" s="86"/>
      <c r="GD6" s="86"/>
      <c r="GE6" s="86"/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6"/>
      <c r="GR6" s="86"/>
      <c r="GS6" s="86"/>
      <c r="GT6" s="86"/>
      <c r="GU6" s="86"/>
      <c r="GV6" s="86"/>
      <c r="GW6" s="86"/>
      <c r="GX6" s="86"/>
      <c r="GY6" s="86"/>
      <c r="GZ6" s="86"/>
      <c r="HA6" s="86"/>
      <c r="HB6" s="86"/>
      <c r="HC6" s="86"/>
      <c r="HD6" s="86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86"/>
    </row>
    <row r="7" spans="1:234" s="87" customFormat="1" ht="18.75" customHeight="1">
      <c r="A7" s="96" t="s">
        <v>1124</v>
      </c>
      <c r="B7" s="97">
        <v>2589.02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</row>
    <row r="8" spans="1:234" s="87" customFormat="1" ht="18.75" customHeight="1">
      <c r="A8" s="96" t="s">
        <v>1125</v>
      </c>
      <c r="B8" s="97">
        <v>943.69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6"/>
      <c r="FU8" s="86"/>
      <c r="FV8" s="86"/>
      <c r="FW8" s="86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6"/>
      <c r="GI8" s="86"/>
      <c r="GJ8" s="86"/>
      <c r="GK8" s="86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6"/>
      <c r="GW8" s="86"/>
      <c r="GX8" s="86"/>
      <c r="GY8" s="86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86"/>
    </row>
    <row r="9" spans="1:234" s="87" customFormat="1" ht="18.75" customHeight="1">
      <c r="A9" s="96" t="s">
        <v>1126</v>
      </c>
      <c r="B9" s="97">
        <v>313.68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6"/>
      <c r="FU9" s="86"/>
      <c r="FV9" s="86"/>
      <c r="FW9" s="86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6"/>
      <c r="GI9" s="86"/>
      <c r="GJ9" s="86"/>
      <c r="GK9" s="86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</row>
    <row r="10" spans="1:234" s="87" customFormat="1" ht="18.75" customHeight="1">
      <c r="A10" s="94" t="s">
        <v>1127</v>
      </c>
      <c r="B10" s="95">
        <v>2984.36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6"/>
      <c r="GW10" s="86"/>
      <c r="GX10" s="86"/>
      <c r="GY10" s="86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86"/>
    </row>
    <row r="11" spans="1:234" s="87" customFormat="1" ht="18.75" customHeight="1">
      <c r="A11" s="96" t="s">
        <v>1128</v>
      </c>
      <c r="B11" s="97">
        <v>668.67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6"/>
      <c r="EE11" s="86"/>
      <c r="EF11" s="86"/>
      <c r="EG11" s="86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6"/>
      <c r="FU11" s="86"/>
      <c r="FV11" s="86"/>
      <c r="FW11" s="86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6"/>
      <c r="GI11" s="86"/>
      <c r="GJ11" s="86"/>
      <c r="GK11" s="86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6"/>
      <c r="GW11" s="86"/>
      <c r="GX11" s="86"/>
      <c r="GY11" s="86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6"/>
      <c r="HK11" s="86"/>
      <c r="HL11" s="86"/>
      <c r="HM11" s="86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6"/>
      <c r="HY11" s="86"/>
      <c r="HZ11" s="86"/>
    </row>
    <row r="12" spans="1:234" s="87" customFormat="1" ht="18.75" customHeight="1">
      <c r="A12" s="96" t="s">
        <v>1129</v>
      </c>
      <c r="B12" s="97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</row>
    <row r="13" spans="1:234" s="87" customFormat="1" ht="18.75" customHeight="1">
      <c r="A13" s="96" t="s">
        <v>1130</v>
      </c>
      <c r="B13" s="97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</row>
    <row r="14" spans="1:234" s="87" customFormat="1" ht="18.75" customHeight="1">
      <c r="A14" s="96" t="s">
        <v>1131</v>
      </c>
      <c r="B14" s="97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</row>
    <row r="15" spans="1:234" s="87" customFormat="1" ht="18.75" customHeight="1">
      <c r="A15" s="96" t="s">
        <v>1132</v>
      </c>
      <c r="B15" s="97">
        <v>2170.27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</row>
    <row r="16" spans="1:234" s="87" customFormat="1" ht="18.75" customHeight="1">
      <c r="A16" s="96" t="s">
        <v>1133</v>
      </c>
      <c r="B16" s="97">
        <v>10.76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</row>
    <row r="17" spans="1:234" s="87" customFormat="1" ht="18.75" customHeight="1">
      <c r="A17" s="96" t="s">
        <v>1134</v>
      </c>
      <c r="B17" s="97">
        <v>134.66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</row>
    <row r="18" spans="1:234" s="87" customFormat="1" ht="18.75" customHeight="1">
      <c r="A18" s="96" t="s">
        <v>1135</v>
      </c>
      <c r="B18" s="97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  <c r="EF18" s="86"/>
      <c r="EG18" s="86"/>
      <c r="EH18" s="86"/>
      <c r="EI18" s="86"/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  <c r="FF18" s="86"/>
      <c r="FG18" s="86"/>
      <c r="FH18" s="86"/>
      <c r="FI18" s="86"/>
      <c r="FJ18" s="86"/>
      <c r="FK18" s="86"/>
      <c r="FL18" s="86"/>
      <c r="FM18" s="86"/>
      <c r="FN18" s="86"/>
      <c r="FO18" s="86"/>
      <c r="FP18" s="86"/>
      <c r="FQ18" s="86"/>
      <c r="FR18" s="86"/>
      <c r="FS18" s="86"/>
      <c r="FT18" s="86"/>
      <c r="FU18" s="86"/>
      <c r="FV18" s="86"/>
      <c r="FW18" s="86"/>
      <c r="FX18" s="86"/>
      <c r="FY18" s="86"/>
      <c r="FZ18" s="86"/>
      <c r="GA18" s="86"/>
      <c r="GB18" s="86"/>
      <c r="GC18" s="86"/>
      <c r="GD18" s="86"/>
      <c r="GE18" s="86"/>
      <c r="GF18" s="86"/>
      <c r="GG18" s="86"/>
      <c r="GH18" s="86"/>
      <c r="GI18" s="86"/>
      <c r="GJ18" s="86"/>
      <c r="GK18" s="86"/>
      <c r="GL18" s="86"/>
      <c r="GM18" s="86"/>
      <c r="GN18" s="86"/>
      <c r="GO18" s="86"/>
      <c r="GP18" s="86"/>
      <c r="GQ18" s="86"/>
      <c r="GR18" s="86"/>
      <c r="GS18" s="86"/>
      <c r="GT18" s="86"/>
      <c r="GU18" s="86"/>
      <c r="GV18" s="86"/>
      <c r="GW18" s="86"/>
      <c r="GX18" s="86"/>
      <c r="GY18" s="86"/>
      <c r="GZ18" s="86"/>
      <c r="HA18" s="86"/>
      <c r="HB18" s="86"/>
      <c r="HC18" s="86"/>
      <c r="HD18" s="86"/>
      <c r="HE18" s="86"/>
      <c r="HF18" s="86"/>
      <c r="HG18" s="86"/>
      <c r="HH18" s="86"/>
      <c r="HI18" s="86"/>
      <c r="HJ18" s="86"/>
      <c r="HK18" s="86"/>
      <c r="HL18" s="86"/>
      <c r="HM18" s="86"/>
      <c r="HN18" s="86"/>
      <c r="HO18" s="86"/>
      <c r="HP18" s="86"/>
      <c r="HQ18" s="86"/>
      <c r="HR18" s="86"/>
      <c r="HS18" s="86"/>
      <c r="HT18" s="86"/>
      <c r="HU18" s="86"/>
      <c r="HV18" s="86"/>
      <c r="HW18" s="86"/>
      <c r="HX18" s="86"/>
      <c r="HY18" s="86"/>
      <c r="HZ18" s="86"/>
    </row>
    <row r="19" spans="1:234" s="87" customFormat="1" ht="18.75" customHeight="1">
      <c r="A19" s="94" t="s">
        <v>1136</v>
      </c>
      <c r="B19" s="95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</row>
    <row r="20" spans="1:234" s="87" customFormat="1" ht="18.75" customHeight="1">
      <c r="A20" s="96" t="s">
        <v>1137</v>
      </c>
      <c r="B20" s="97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  <c r="HU20" s="86"/>
      <c r="HV20" s="86"/>
      <c r="HW20" s="86"/>
      <c r="HX20" s="86"/>
      <c r="HY20" s="86"/>
      <c r="HZ20" s="86"/>
    </row>
    <row r="21" spans="1:234" s="87" customFormat="1" ht="18.75" customHeight="1">
      <c r="A21" s="96" t="s">
        <v>1138</v>
      </c>
      <c r="B21" s="97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  <c r="FL21" s="86"/>
      <c r="FM21" s="86"/>
      <c r="FN21" s="86"/>
      <c r="FO21" s="86"/>
      <c r="FP21" s="86"/>
      <c r="FQ21" s="86"/>
      <c r="FR21" s="86"/>
      <c r="FS21" s="86"/>
      <c r="FT21" s="86"/>
      <c r="FU21" s="86"/>
      <c r="FV21" s="86"/>
      <c r="FW21" s="86"/>
      <c r="FX21" s="86"/>
      <c r="FY21" s="86"/>
      <c r="FZ21" s="86"/>
      <c r="GA21" s="86"/>
      <c r="GB21" s="86"/>
      <c r="GC21" s="86"/>
      <c r="GD21" s="86"/>
      <c r="GE21" s="86"/>
      <c r="GF21" s="86"/>
      <c r="GG21" s="86"/>
      <c r="GH21" s="86"/>
      <c r="GI21" s="86"/>
      <c r="GJ21" s="86"/>
      <c r="GK21" s="86"/>
      <c r="GL21" s="86"/>
      <c r="GM21" s="86"/>
      <c r="GN21" s="86"/>
      <c r="GO21" s="86"/>
      <c r="GP21" s="86"/>
      <c r="GQ21" s="86"/>
      <c r="GR21" s="86"/>
      <c r="GS21" s="86"/>
      <c r="GT21" s="86"/>
      <c r="GU21" s="86"/>
      <c r="GV21" s="86"/>
      <c r="GW21" s="86"/>
      <c r="GX21" s="86"/>
      <c r="GY21" s="86"/>
      <c r="GZ21" s="86"/>
      <c r="HA21" s="86"/>
      <c r="HB21" s="86"/>
      <c r="HC21" s="86"/>
      <c r="HD21" s="86"/>
      <c r="HE21" s="86"/>
      <c r="HF21" s="86"/>
      <c r="HG21" s="86"/>
      <c r="HH21" s="86"/>
      <c r="HI21" s="86"/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</row>
    <row r="22" spans="1:234" s="87" customFormat="1" ht="18.75" customHeight="1">
      <c r="A22" s="94" t="s">
        <v>1139</v>
      </c>
      <c r="B22" s="95">
        <v>352.15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  <c r="GC22" s="86"/>
      <c r="GD22" s="86"/>
      <c r="GE22" s="86"/>
      <c r="GF22" s="86"/>
      <c r="GG22" s="86"/>
      <c r="GH22" s="86"/>
      <c r="GI22" s="86"/>
      <c r="GJ22" s="86"/>
      <c r="GK22" s="86"/>
      <c r="GL22" s="86"/>
      <c r="GM22" s="86"/>
      <c r="GN22" s="86"/>
      <c r="GO22" s="86"/>
      <c r="GP22" s="86"/>
      <c r="GQ22" s="86"/>
      <c r="GR22" s="86"/>
      <c r="GS22" s="86"/>
      <c r="GT22" s="86"/>
      <c r="GU22" s="86"/>
      <c r="GV22" s="86"/>
      <c r="GW22" s="86"/>
      <c r="GX22" s="86"/>
      <c r="GY22" s="86"/>
      <c r="GZ22" s="86"/>
      <c r="HA22" s="86"/>
      <c r="HB22" s="86"/>
      <c r="HC22" s="86"/>
      <c r="HD22" s="86"/>
      <c r="HE22" s="86"/>
      <c r="HF22" s="86"/>
      <c r="HG22" s="86"/>
      <c r="HH22" s="86"/>
      <c r="HI22" s="86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6"/>
      <c r="HU22" s="86"/>
      <c r="HV22" s="86"/>
      <c r="HW22" s="86"/>
      <c r="HX22" s="86"/>
      <c r="HY22" s="86"/>
      <c r="HZ22" s="86"/>
    </row>
    <row r="23" spans="1:234" s="87" customFormat="1" ht="18.75" customHeight="1">
      <c r="A23" s="96" t="s">
        <v>1140</v>
      </c>
      <c r="B23" s="97">
        <v>82.47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  <c r="FL23" s="86"/>
      <c r="FM23" s="86"/>
      <c r="FN23" s="86"/>
      <c r="FO23" s="86"/>
      <c r="FP23" s="86"/>
      <c r="FQ23" s="86"/>
      <c r="FR23" s="86"/>
      <c r="FS23" s="86"/>
      <c r="FT23" s="86"/>
      <c r="FU23" s="86"/>
      <c r="FV23" s="86"/>
      <c r="FW23" s="86"/>
      <c r="FX23" s="86"/>
      <c r="FY23" s="86"/>
      <c r="FZ23" s="86"/>
      <c r="GA23" s="86"/>
      <c r="GB23" s="86"/>
      <c r="GC23" s="86"/>
      <c r="GD23" s="86"/>
      <c r="GE23" s="86"/>
      <c r="GF23" s="86"/>
      <c r="GG23" s="86"/>
      <c r="GH23" s="86"/>
      <c r="GI23" s="86"/>
      <c r="GJ23" s="86"/>
      <c r="GK23" s="86"/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</row>
    <row r="24" spans="1:234" s="87" customFormat="1" ht="18.75" customHeight="1">
      <c r="A24" s="96" t="s">
        <v>1141</v>
      </c>
      <c r="B24" s="97">
        <v>266.29000000000002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/>
      <c r="ED24" s="86"/>
      <c r="EE24" s="86"/>
      <c r="EF24" s="86"/>
      <c r="EG24" s="86"/>
      <c r="EH24" s="86"/>
      <c r="EI24" s="86"/>
      <c r="EJ24" s="86"/>
      <c r="EK24" s="86"/>
      <c r="EL24" s="86"/>
      <c r="EM24" s="86"/>
      <c r="EN24" s="86"/>
      <c r="EO24" s="86"/>
      <c r="EP24" s="86"/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  <c r="FL24" s="86"/>
      <c r="FM24" s="86"/>
      <c r="FN24" s="86"/>
      <c r="FO24" s="86"/>
      <c r="FP24" s="86"/>
      <c r="FQ24" s="86"/>
      <c r="FR24" s="86"/>
      <c r="FS24" s="86"/>
      <c r="FT24" s="86"/>
      <c r="FU24" s="86"/>
      <c r="FV24" s="86"/>
      <c r="FW24" s="86"/>
      <c r="FX24" s="86"/>
      <c r="FY24" s="86"/>
      <c r="FZ24" s="86"/>
      <c r="GA24" s="86"/>
      <c r="GB24" s="86"/>
      <c r="GC24" s="86"/>
      <c r="GD24" s="86"/>
      <c r="GE24" s="86"/>
      <c r="GF24" s="86"/>
      <c r="GG24" s="86"/>
      <c r="GH24" s="86"/>
      <c r="GI24" s="86"/>
      <c r="GJ24" s="86"/>
      <c r="GK24" s="86"/>
      <c r="GL24" s="86"/>
      <c r="GM24" s="86"/>
      <c r="GN24" s="86"/>
      <c r="GO24" s="86"/>
      <c r="GP24" s="86"/>
      <c r="GQ24" s="86"/>
      <c r="GR24" s="86"/>
      <c r="GS24" s="86"/>
      <c r="GT24" s="86"/>
      <c r="GU24" s="86"/>
      <c r="GV24" s="86"/>
      <c r="GW24" s="86"/>
      <c r="GX24" s="86"/>
      <c r="GY24" s="86"/>
      <c r="GZ24" s="86"/>
      <c r="HA24" s="86"/>
      <c r="HB24" s="86"/>
      <c r="HC24" s="86"/>
      <c r="HD24" s="86"/>
      <c r="HE24" s="86"/>
      <c r="HF24" s="86"/>
      <c r="HG24" s="86"/>
      <c r="HH24" s="86"/>
      <c r="HI24" s="86"/>
      <c r="HJ24" s="86"/>
      <c r="HK24" s="86"/>
      <c r="HL24" s="86"/>
      <c r="HM24" s="86"/>
      <c r="HN24" s="86"/>
      <c r="HO24" s="86"/>
      <c r="HP24" s="86"/>
      <c r="HQ24" s="86"/>
      <c r="HR24" s="86"/>
      <c r="HS24" s="86"/>
      <c r="HT24" s="86"/>
      <c r="HU24" s="86"/>
      <c r="HV24" s="86"/>
      <c r="HW24" s="86"/>
      <c r="HX24" s="86"/>
      <c r="HY24" s="86"/>
      <c r="HZ24" s="86"/>
    </row>
    <row r="25" spans="1:234" s="87" customFormat="1" ht="18.75" customHeight="1">
      <c r="A25" s="96" t="s">
        <v>1142</v>
      </c>
      <c r="B25" s="97">
        <v>3.39</v>
      </c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  <c r="FL25" s="86"/>
      <c r="FM25" s="86"/>
      <c r="FN25" s="86"/>
      <c r="FO25" s="86"/>
      <c r="FP25" s="86"/>
      <c r="FQ25" s="86"/>
      <c r="FR25" s="86"/>
      <c r="FS25" s="86"/>
      <c r="FT25" s="86"/>
      <c r="FU25" s="86"/>
      <c r="FV25" s="86"/>
      <c r="FW25" s="86"/>
      <c r="FX25" s="86"/>
      <c r="FY25" s="86"/>
      <c r="FZ25" s="86"/>
      <c r="GA25" s="86"/>
      <c r="GB25" s="86"/>
      <c r="GC25" s="86"/>
      <c r="GD25" s="86"/>
      <c r="GE25" s="86"/>
      <c r="GF25" s="86"/>
      <c r="GG25" s="86"/>
      <c r="GH25" s="86"/>
      <c r="GI25" s="86"/>
      <c r="GJ25" s="86"/>
      <c r="GK25" s="86"/>
      <c r="GL25" s="86"/>
      <c r="GM25" s="86"/>
      <c r="GN25" s="86"/>
      <c r="GO25" s="86"/>
      <c r="GP25" s="86"/>
      <c r="GQ25" s="86"/>
      <c r="GR25" s="86"/>
      <c r="GS25" s="86"/>
      <c r="GT25" s="86"/>
      <c r="GU25" s="86"/>
      <c r="GV25" s="86"/>
      <c r="GW25" s="86"/>
      <c r="GX25" s="86"/>
      <c r="GY25" s="86"/>
      <c r="GZ25" s="86"/>
      <c r="HA25" s="86"/>
      <c r="HB25" s="86"/>
      <c r="HC25" s="86"/>
      <c r="HD25" s="86"/>
      <c r="HE25" s="86"/>
      <c r="HF25" s="86"/>
      <c r="HG25" s="86"/>
      <c r="HH25" s="86"/>
      <c r="HI25" s="86"/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6"/>
      <c r="HU25" s="86"/>
      <c r="HV25" s="86"/>
      <c r="HW25" s="86"/>
      <c r="HX25" s="86"/>
      <c r="HY25" s="86"/>
      <c r="HZ25" s="86"/>
    </row>
    <row r="26" spans="1:234" ht="18.75" customHeight="1"/>
    <row r="27" spans="1:234" ht="18.75" customHeight="1"/>
    <row r="28" spans="1:234" ht="18.75" customHeight="1"/>
    <row r="29" spans="1:234" ht="18.75" customHeight="1"/>
    <row r="30" spans="1:234" ht="18.75" customHeight="1"/>
    <row r="31" spans="1:234" ht="18.75" customHeight="1"/>
    <row r="32" spans="1:23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</sheetData>
  <sheetProtection formatCells="0" formatColumns="0" formatRows="0"/>
  <mergeCells count="1">
    <mergeCell ref="A1:B1"/>
  </mergeCells>
  <phoneticPr fontId="0" type="noConversion"/>
  <printOptions horizontalCentered="1"/>
  <pageMargins left="0.75" right="0.75" top="0.78" bottom="0.78" header="0.51" footer="0.51"/>
  <pageSetup paperSize="9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theme="9" tint="0.39997558519241921"/>
  </sheetPr>
  <dimension ref="A1:B37"/>
  <sheetViews>
    <sheetView showZeros="0" workbookViewId="0">
      <selection activeCell="A23" sqref="A23"/>
    </sheetView>
  </sheetViews>
  <sheetFormatPr defaultColWidth="12" defaultRowHeight="15.75"/>
  <cols>
    <col min="1" max="1" width="87" style="28" customWidth="1"/>
    <col min="2" max="2" width="56.1640625" style="28" customWidth="1"/>
    <col min="3" max="16384" width="12" style="57"/>
  </cols>
  <sheetData>
    <row r="1" spans="1:2" ht="33" customHeight="1">
      <c r="A1" s="178" t="s">
        <v>1143</v>
      </c>
      <c r="B1" s="178"/>
    </row>
    <row r="2" spans="1:2" ht="21.75" customHeight="1">
      <c r="A2" s="58" t="s">
        <v>1144</v>
      </c>
      <c r="B2" s="59" t="s">
        <v>1145</v>
      </c>
    </row>
    <row r="3" spans="1:2" ht="14.45" customHeight="1">
      <c r="A3" s="33" t="s">
        <v>55</v>
      </c>
      <c r="B3" s="201" t="s">
        <v>1220</v>
      </c>
    </row>
    <row r="4" spans="1:2" ht="14.45" customHeight="1">
      <c r="A4" s="60"/>
      <c r="B4" s="33"/>
    </row>
    <row r="5" spans="1:2" ht="14.45" customHeight="1">
      <c r="A5" s="32"/>
      <c r="B5" s="32"/>
    </row>
    <row r="6" spans="1:2" ht="14.45" customHeight="1">
      <c r="A6" s="32"/>
      <c r="B6" s="32"/>
    </row>
    <row r="7" spans="1:2" ht="14.45" customHeight="1">
      <c r="A7" s="32"/>
      <c r="B7" s="32"/>
    </row>
    <row r="8" spans="1:2" ht="14.45" customHeight="1">
      <c r="A8" s="32"/>
      <c r="B8" s="32"/>
    </row>
    <row r="9" spans="1:2" ht="14.45" customHeight="1">
      <c r="A9" s="32"/>
      <c r="B9" s="32"/>
    </row>
    <row r="10" spans="1:2" ht="14.45" customHeight="1">
      <c r="A10" s="32"/>
      <c r="B10" s="32"/>
    </row>
    <row r="11" spans="1:2" ht="14.45" customHeight="1">
      <c r="A11" s="32"/>
      <c r="B11" s="33"/>
    </row>
    <row r="12" spans="1:2" ht="14.45" customHeight="1">
      <c r="A12" s="32"/>
      <c r="B12" s="33"/>
    </row>
    <row r="13" spans="1:2" ht="14.45" customHeight="1">
      <c r="A13" s="32"/>
      <c r="B13" s="33"/>
    </row>
    <row r="14" spans="1:2" ht="14.45" customHeight="1">
      <c r="A14" s="32"/>
      <c r="B14" s="33"/>
    </row>
    <row r="15" spans="1:2" ht="14.45" customHeight="1">
      <c r="A15" s="32"/>
      <c r="B15" s="33"/>
    </row>
    <row r="16" spans="1:2" ht="14.45" customHeight="1">
      <c r="A16" s="32"/>
      <c r="B16" s="33"/>
    </row>
    <row r="17" spans="1:2" ht="14.45" customHeight="1">
      <c r="A17" s="32"/>
      <c r="B17" s="33"/>
    </row>
    <row r="18" spans="1:2" ht="14.45" customHeight="1">
      <c r="A18" s="32"/>
      <c r="B18" s="85"/>
    </row>
    <row r="19" spans="1:2" ht="14.45" customHeight="1">
      <c r="A19" s="32"/>
      <c r="B19" s="85"/>
    </row>
    <row r="20" spans="1:2" ht="14.45" customHeight="1">
      <c r="A20" s="32"/>
      <c r="B20" s="85"/>
    </row>
    <row r="21" spans="1:2" ht="14.45" customHeight="1">
      <c r="A21" s="32"/>
      <c r="B21" s="32"/>
    </row>
    <row r="22" spans="1:2" ht="15" customHeight="1"/>
    <row r="23" spans="1:2" ht="15" customHeight="1"/>
    <row r="24" spans="1:2" ht="15" customHeight="1"/>
    <row r="25" spans="1:2" ht="15" customHeight="1"/>
    <row r="26" spans="1:2" ht="15" customHeight="1"/>
    <row r="27" spans="1:2" ht="15" customHeight="1"/>
    <row r="28" spans="1:2" ht="15" customHeight="1"/>
    <row r="29" spans="1:2" ht="15" customHeight="1"/>
    <row r="30" spans="1:2" ht="15" customHeight="1"/>
    <row r="31" spans="1:2" ht="15" customHeight="1"/>
    <row r="32" spans="1:2" ht="15" customHeight="1"/>
    <row r="33" ht="15" customHeight="1"/>
    <row r="34" ht="15" customHeight="1"/>
    <row r="35" ht="15" customHeight="1"/>
    <row r="36" ht="15" customHeight="1"/>
    <row r="37" ht="15" customHeight="1"/>
  </sheetData>
  <mergeCells count="1">
    <mergeCell ref="A1:B1"/>
  </mergeCells>
  <phoneticPr fontId="0" type="noConversion"/>
  <printOptions horizontalCentered="1"/>
  <pageMargins left="0.94" right="0.75" top="0.75" bottom="0.75" header="0.51" footer="0.35"/>
  <pageSetup paperSize="9" orientation="landscape" r:id="rId1"/>
  <headerFooter alignWithMargins="0">
    <oddFooter>&amp;C第 &amp;P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7"/>
  </sheetPr>
  <dimension ref="A1:C4"/>
  <sheetViews>
    <sheetView zoomScaleSheetLayoutView="100" workbookViewId="0">
      <selection activeCell="C4" sqref="C4"/>
    </sheetView>
  </sheetViews>
  <sheetFormatPr defaultColWidth="12" defaultRowHeight="25.5"/>
  <cols>
    <col min="1" max="1" width="47.1640625" style="51" customWidth="1"/>
    <col min="2" max="3" width="36.83203125" style="51" customWidth="1"/>
    <col min="4" max="16384" width="12" style="52"/>
  </cols>
  <sheetData>
    <row r="1" spans="1:3" ht="69.95" customHeight="1">
      <c r="A1" s="179" t="s">
        <v>1146</v>
      </c>
      <c r="B1" s="179"/>
      <c r="C1" s="179"/>
    </row>
    <row r="2" spans="1:3" ht="21" customHeight="1">
      <c r="A2" s="53" t="s">
        <v>1147</v>
      </c>
      <c r="C2" s="54" t="s">
        <v>23</v>
      </c>
    </row>
    <row r="3" spans="1:3" ht="54" customHeight="1">
      <c r="A3" s="55"/>
      <c r="B3" s="55" t="s">
        <v>1148</v>
      </c>
      <c r="C3" s="55" t="s">
        <v>1149</v>
      </c>
    </row>
    <row r="4" spans="1:3" ht="54" customHeight="1">
      <c r="A4" s="55" t="s">
        <v>1150</v>
      </c>
      <c r="B4" s="55">
        <v>38221</v>
      </c>
      <c r="C4" s="55">
        <v>42060</v>
      </c>
    </row>
  </sheetData>
  <mergeCells count="1">
    <mergeCell ref="A1:C1"/>
  </mergeCells>
  <phoneticPr fontId="0" type="noConversion"/>
  <printOptions horizontalCentered="1"/>
  <pageMargins left="0.75" right="0.75" top="0.98" bottom="0.98" header="0.51" footer="0.51"/>
  <pageSetup paperSize="9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rgb="FF92D050"/>
  </sheetPr>
  <dimension ref="A1:F86"/>
  <sheetViews>
    <sheetView showZeros="0" workbookViewId="0">
      <selection activeCell="C14" sqref="C14"/>
    </sheetView>
  </sheetViews>
  <sheetFormatPr defaultColWidth="12" defaultRowHeight="14.25"/>
  <cols>
    <col min="1" max="1" width="65.33203125" style="75" customWidth="1"/>
    <col min="2" max="2" width="25" style="75" customWidth="1"/>
    <col min="3" max="3" width="25.1640625" style="75" customWidth="1"/>
    <col min="4" max="5" width="21.6640625" style="75" customWidth="1"/>
    <col min="6" max="40" width="12" style="75" customWidth="1"/>
    <col min="41" max="41" width="5.33203125" style="75" customWidth="1"/>
    <col min="42" max="16384" width="12" style="75"/>
  </cols>
  <sheetData>
    <row r="1" spans="1:6" s="74" customFormat="1" ht="36" customHeight="1">
      <c r="A1" s="180" t="s">
        <v>1151</v>
      </c>
      <c r="B1" s="180"/>
      <c r="C1" s="180"/>
      <c r="D1" s="180"/>
      <c r="E1" s="180"/>
    </row>
    <row r="2" spans="1:6" ht="19.5" customHeight="1">
      <c r="A2" s="76" t="s">
        <v>22</v>
      </c>
      <c r="E2" s="77" t="s">
        <v>23</v>
      </c>
    </row>
    <row r="3" spans="1:6" ht="18" customHeight="1">
      <c r="A3" s="182" t="s">
        <v>24</v>
      </c>
      <c r="B3" s="181" t="s">
        <v>1216</v>
      </c>
      <c r="C3" s="181" t="s">
        <v>1217</v>
      </c>
      <c r="D3" s="181" t="s">
        <v>1218</v>
      </c>
      <c r="E3" s="182"/>
    </row>
    <row r="4" spans="1:6" ht="18" customHeight="1">
      <c r="A4" s="182"/>
      <c r="B4" s="182"/>
      <c r="C4" s="182"/>
      <c r="D4" s="78" t="s">
        <v>25</v>
      </c>
      <c r="E4" s="78" t="s">
        <v>1152</v>
      </c>
    </row>
    <row r="5" spans="1:6" s="35" customFormat="1" ht="21.95" customHeight="1">
      <c r="A5" s="79" t="s">
        <v>1153</v>
      </c>
      <c r="B5" s="68"/>
      <c r="C5" s="68"/>
      <c r="D5" s="80"/>
      <c r="E5" s="81"/>
      <c r="F5" s="82"/>
    </row>
    <row r="6" spans="1:6" s="35" customFormat="1" ht="21.95" customHeight="1">
      <c r="A6" s="79" t="s">
        <v>1154</v>
      </c>
      <c r="B6" s="68">
        <v>252</v>
      </c>
      <c r="C6" s="68">
        <v>168</v>
      </c>
      <c r="D6" s="80">
        <f>C6-B6</f>
        <v>-84</v>
      </c>
      <c r="E6" s="83">
        <f>(C6-B6)/B6</f>
        <v>-0.33333333333333331</v>
      </c>
      <c r="F6" s="82"/>
    </row>
    <row r="7" spans="1:6" s="35" customFormat="1" ht="21.95" customHeight="1">
      <c r="A7" s="79" t="s">
        <v>1155</v>
      </c>
      <c r="B7" s="68">
        <v>139</v>
      </c>
      <c r="C7" s="68">
        <v>92</v>
      </c>
      <c r="D7" s="80">
        <f>C7-B7</f>
        <v>-47</v>
      </c>
      <c r="E7" s="83">
        <f>(C7-B7)/B7</f>
        <v>-0.33812949640287771</v>
      </c>
      <c r="F7" s="82"/>
    </row>
    <row r="8" spans="1:6" s="35" customFormat="1" ht="21.95" customHeight="1">
      <c r="A8" s="79" t="s">
        <v>1156</v>
      </c>
      <c r="B8" s="68">
        <v>5874</v>
      </c>
      <c r="C8" s="68">
        <v>3760</v>
      </c>
      <c r="D8" s="80">
        <f>C8-B8</f>
        <v>-2114</v>
      </c>
      <c r="E8" s="83">
        <f>(C8-B8)/B8</f>
        <v>-0.35989104528430371</v>
      </c>
      <c r="F8" s="82"/>
    </row>
    <row r="9" spans="1:6" s="35" customFormat="1" ht="21.95" customHeight="1">
      <c r="A9" s="79" t="s">
        <v>1157</v>
      </c>
      <c r="B9" s="68"/>
      <c r="C9" s="68"/>
      <c r="D9" s="80"/>
      <c r="E9" s="83"/>
      <c r="F9" s="82"/>
    </row>
    <row r="10" spans="1:6" s="35" customFormat="1" ht="21.95" customHeight="1">
      <c r="A10" s="79" t="s">
        <v>1158</v>
      </c>
      <c r="B10" s="68"/>
      <c r="C10" s="68"/>
      <c r="D10" s="80"/>
      <c r="E10" s="83"/>
      <c r="F10" s="82"/>
    </row>
    <row r="11" spans="1:6" s="35" customFormat="1" ht="21.95" customHeight="1">
      <c r="A11" s="79" t="s">
        <v>1159</v>
      </c>
      <c r="B11" s="68"/>
      <c r="C11" s="68"/>
      <c r="D11" s="80"/>
      <c r="E11" s="83"/>
      <c r="F11" s="82"/>
    </row>
    <row r="12" spans="1:6" s="35" customFormat="1" ht="21.95" customHeight="1">
      <c r="A12" s="79" t="s">
        <v>1160</v>
      </c>
      <c r="B12" s="68"/>
      <c r="C12" s="68"/>
      <c r="D12" s="80"/>
      <c r="E12" s="83"/>
      <c r="F12" s="82"/>
    </row>
    <row r="13" spans="1:6" s="35" customFormat="1" ht="21.95" customHeight="1">
      <c r="A13" s="79" t="s">
        <v>1161</v>
      </c>
      <c r="B13" s="68">
        <v>674</v>
      </c>
      <c r="C13" s="68"/>
      <c r="D13" s="80">
        <f>C13-B13</f>
        <v>-674</v>
      </c>
      <c r="E13" s="83">
        <f>(C13-B13)/B13</f>
        <v>-1</v>
      </c>
      <c r="F13" s="82"/>
    </row>
    <row r="14" spans="1:6" s="35" customFormat="1" ht="21.95" customHeight="1">
      <c r="A14" s="79"/>
      <c r="B14" s="69"/>
      <c r="C14" s="68"/>
      <c r="D14" s="80"/>
      <c r="E14" s="83"/>
      <c r="F14" s="82"/>
    </row>
    <row r="15" spans="1:6" s="35" customFormat="1" ht="21.95" customHeight="1">
      <c r="A15" s="79"/>
      <c r="B15" s="69"/>
      <c r="C15" s="69"/>
      <c r="D15" s="80"/>
      <c r="E15" s="83"/>
      <c r="F15" s="82"/>
    </row>
    <row r="16" spans="1:6" s="35" customFormat="1" ht="21.95" customHeight="1">
      <c r="A16" s="79"/>
      <c r="B16" s="69"/>
      <c r="C16" s="69"/>
      <c r="D16" s="80"/>
      <c r="E16" s="83"/>
      <c r="F16" s="82"/>
    </row>
    <row r="17" spans="1:6" s="35" customFormat="1" ht="21.95" customHeight="1">
      <c r="A17" s="79"/>
      <c r="B17" s="69"/>
      <c r="C17" s="69"/>
      <c r="D17" s="80"/>
      <c r="E17" s="83"/>
      <c r="F17" s="82"/>
    </row>
    <row r="18" spans="1:6" s="35" customFormat="1" ht="21.95" customHeight="1">
      <c r="A18" s="79"/>
      <c r="B18" s="69"/>
      <c r="C18" s="69"/>
      <c r="D18" s="80"/>
      <c r="E18" s="83"/>
      <c r="F18" s="82"/>
    </row>
    <row r="19" spans="1:6" ht="21.95" customHeight="1">
      <c r="A19" s="84" t="s">
        <v>1162</v>
      </c>
      <c r="B19" s="69">
        <f>SUM(B5:B13)</f>
        <v>6939</v>
      </c>
      <c r="C19" s="69">
        <f>SUM(C5:C13)</f>
        <v>4020</v>
      </c>
      <c r="D19" s="80">
        <f>C19-B19</f>
        <v>-2919</v>
      </c>
      <c r="E19" s="83">
        <f>(C19-B19)/B19</f>
        <v>-0.42066580198875919</v>
      </c>
    </row>
    <row r="20" spans="1:6" ht="15" customHeight="1"/>
    <row r="21" spans="1:6" ht="15" customHeight="1"/>
    <row r="22" spans="1:6" ht="15" customHeight="1"/>
    <row r="23" spans="1:6" ht="15" customHeight="1"/>
    <row r="24" spans="1:6" ht="15" customHeight="1"/>
    <row r="25" spans="1:6" ht="15" customHeight="1"/>
    <row r="26" spans="1:6" ht="15" customHeight="1"/>
    <row r="27" spans="1:6" ht="15" customHeight="1"/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</sheetData>
  <mergeCells count="5">
    <mergeCell ref="A1:E1"/>
    <mergeCell ref="D3:E3"/>
    <mergeCell ref="A3:A4"/>
    <mergeCell ref="B3:B4"/>
    <mergeCell ref="C3:C4"/>
  </mergeCells>
  <phoneticPr fontId="0" type="noConversion"/>
  <printOptions horizontalCentered="1"/>
  <pageMargins left="0.94" right="0.75" top="0.75" bottom="0.75" header="0.51" footer="0.35"/>
  <pageSetup paperSize="9" orientation="landscape" r:id="rId1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12</vt:i4>
      </vt:variant>
    </vt:vector>
  </HeadingPairs>
  <TitlesOfParts>
    <vt:vector size="28" baseType="lpstr">
      <vt:lpstr>封面</vt:lpstr>
      <vt:lpstr>目录</vt:lpstr>
      <vt:lpstr>一般全收</vt:lpstr>
      <vt:lpstr>一般全支</vt:lpstr>
      <vt:lpstr>一般本支</vt:lpstr>
      <vt:lpstr>一般本级基本政经</vt:lpstr>
      <vt:lpstr>一般转移</vt:lpstr>
      <vt:lpstr>政府一般债务</vt:lpstr>
      <vt:lpstr>基金全收</vt:lpstr>
      <vt:lpstr>基金全支</vt:lpstr>
      <vt:lpstr>基金全转移</vt:lpstr>
      <vt:lpstr>政府专项债务</vt:lpstr>
      <vt:lpstr>国有全收</vt:lpstr>
      <vt:lpstr>国有全支</vt:lpstr>
      <vt:lpstr>社保全收</vt:lpstr>
      <vt:lpstr>社保全支</vt:lpstr>
      <vt:lpstr>国有全收!Print_Area</vt:lpstr>
      <vt:lpstr>国有全支!Print_Area</vt:lpstr>
      <vt:lpstr>目录!Print_Area</vt:lpstr>
      <vt:lpstr>社保全收!Print_Area</vt:lpstr>
      <vt:lpstr>社保全支!Print_Area</vt:lpstr>
      <vt:lpstr>一般本级基本政经!Print_Area</vt:lpstr>
      <vt:lpstr>一般全收!Print_Area</vt:lpstr>
      <vt:lpstr>国有全收!Print_Titles</vt:lpstr>
      <vt:lpstr>国有全支!Print_Titles</vt:lpstr>
      <vt:lpstr>目录!Print_Titles</vt:lpstr>
      <vt:lpstr>社保全收!Print_Titles</vt:lpstr>
      <vt:lpstr>一般本级基本政经!Print_Titles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LXY</cp:lastModifiedBy>
  <cp:lastPrinted>2017-01-24T06:51:34Z</cp:lastPrinted>
  <dcterms:created xsi:type="dcterms:W3CDTF">2017-01-17T05:54:58Z</dcterms:created>
  <dcterms:modified xsi:type="dcterms:W3CDTF">2026-08-11T02:51:22Z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r8>854186</vt:r8>
  </property>
  <property fmtid="{D5CDD505-2E9C-101B-9397-08002B2CF9AE}" pid="3" name="KSOProductBuildVer">
    <vt:lpwstr>2052-12.1.0.18608</vt:lpwstr>
  </property>
  <property fmtid="{D5CDD505-2E9C-101B-9397-08002B2CF9AE}" pid="4" name="ICV">
    <vt:lpwstr>AFE40FFD0EA44839AA8CF25ACF7B0C5A_13</vt:lpwstr>
  </property>
</Properties>
</file>