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5"/>
  </bookViews>
  <sheets>
    <sheet name="目录" sheetId="20" r:id="rId1"/>
    <sheet name="2024一般公共预算收入表" sheetId="21" r:id="rId2"/>
    <sheet name="2024一般公共预算支出表" sheetId="22" r:id="rId3"/>
    <sheet name="2024一般公共预算本级支出表（本级）" sheetId="33" r:id="rId4"/>
    <sheet name="2024一般公共预算收支平衡表" sheetId="23" r:id="rId5"/>
    <sheet name="2024年一般公共预算基本支出表" sheetId="32" r:id="rId6"/>
    <sheet name="2024一般公共预算支出三公经费预算表" sheetId="25" r:id="rId7"/>
    <sheet name="2024一般债券限额余额表。" sheetId="11" r:id="rId8"/>
    <sheet name="2024政府性基金预算收支表" sheetId="26" r:id="rId9"/>
    <sheet name="2024政府性基金预算支出资金来源表" sheetId="27" r:id="rId10"/>
    <sheet name="溪专项债券限额余额表。" sheetId="12" r:id="rId11"/>
    <sheet name="2024国有资本经营预算收支表" sheetId="28" r:id="rId12"/>
    <sheet name="2024年国有资本经营预算收入表" sheetId="30" r:id="rId13"/>
    <sheet name="2024年国有资本经营预算支出表" sheetId="31" r:id="rId14"/>
    <sheet name="2024社保收入。" sheetId="18" r:id="rId15"/>
    <sheet name="2024社保支出。" sheetId="1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9" hidden="1">'2024政府性基金预算支出资金来源表'!$A$1:$A$66</definedName>
    <definedName name="\q" localSheetId="3">[1]国家!#REF!</definedName>
    <definedName name="\q">[1]国家!#REF!</definedName>
    <definedName name="\z" localSheetId="3">[2]中央!#REF!</definedName>
    <definedName name="\z">[2]中央!#REF!</definedName>
    <definedName name="__xlfn.COUNTIFS" hidden="1">#NAME?</definedName>
    <definedName name="__xlfn.SUMIFS" hidden="1">#NAME?</definedName>
    <definedName name="_xlnm._FilterDatabase" localSheetId="14" hidden="1">#REF!</definedName>
    <definedName name="_xlnm._FilterDatabase" localSheetId="15" hidden="1">#REF!</definedName>
    <definedName name="_xlnm._FilterDatabase" localSheetId="3" hidden="1">#REF!</definedName>
    <definedName name="_xlnm._FilterDatabase" localSheetId="7" hidden="1">#REF!</definedName>
    <definedName name="_xlnm._FilterDatabase" localSheetId="0" hidden="1">#REF!</definedName>
    <definedName name="_xlnm._FilterDatabase" localSheetId="10" hidden="1">#REF!</definedName>
    <definedName name="_xlnm._FilterDatabase" hidden="1">#REF!</definedName>
    <definedName name="_Order1" hidden="1">255</definedName>
    <definedName name="_Order2" hidden="1">255</definedName>
    <definedName name="a" localSheetId="14">#REF!</definedName>
    <definedName name="a" localSheetId="15">#REF!</definedName>
    <definedName name="a" localSheetId="3">#REF!</definedName>
    <definedName name="a" localSheetId="0">#REF!</definedName>
    <definedName name="a" localSheetId="10">#REF!</definedName>
    <definedName name="a">#REF!</definedName>
    <definedName name="aa" localSheetId="14">#REF!</definedName>
    <definedName name="aa" localSheetId="15">#REF!</definedName>
    <definedName name="aa" localSheetId="3">#REF!</definedName>
    <definedName name="aa" localSheetId="0">#REF!</definedName>
    <definedName name="aa" localSheetId="10">#REF!</definedName>
    <definedName name="aa">#REF!</definedName>
    <definedName name="aaa" localSheetId="3">[2]中央!#REF!</definedName>
    <definedName name="aaa">[2]中央!#REF!</definedName>
    <definedName name="aaaagfdsafsd">#N/A</definedName>
    <definedName name="ABC" localSheetId="14">#REF!</definedName>
    <definedName name="ABC" localSheetId="15">#REF!</definedName>
    <definedName name="ABC" localSheetId="3">#REF!</definedName>
    <definedName name="ABC" localSheetId="0">#REF!</definedName>
    <definedName name="ABC" localSheetId="10">#REF!</definedName>
    <definedName name="ABC">#REF!</definedName>
    <definedName name="ABD" localSheetId="14">#REF!</definedName>
    <definedName name="ABD" localSheetId="15">#REF!</definedName>
    <definedName name="ABD" localSheetId="3">#REF!</definedName>
    <definedName name="ABD" localSheetId="0">#REF!</definedName>
    <definedName name="ABD" localSheetId="10">#REF!</definedName>
    <definedName name="ABD">#REF!</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bbbb" localSheetId="14">#REF!</definedName>
    <definedName name="bbbb" localSheetId="15">#REF!</definedName>
    <definedName name="bbbb" localSheetId="3">#REF!</definedName>
    <definedName name="bbbb" localSheetId="7">#REF!</definedName>
    <definedName name="bbbb" localSheetId="0">#REF!</definedName>
    <definedName name="bbbb" localSheetId="10">#REF!</definedName>
    <definedName name="bbbb">#REF!</definedName>
    <definedName name="county" localSheetId="14">#REF!</definedName>
    <definedName name="county" localSheetId="15">#REF!</definedName>
    <definedName name="county" localSheetId="3">#REF!</definedName>
    <definedName name="county" localSheetId="7">#REF!</definedName>
    <definedName name="county" localSheetId="0">#REF!</definedName>
    <definedName name="county" localSheetId="10">#REF!</definedName>
    <definedName name="county">#REF!</definedName>
    <definedName name="d">#N/A</definedName>
    <definedName name="da">#N/A</definedName>
    <definedName name="dadaf">#N/A</definedName>
    <definedName name="dads">#N/A</definedName>
    <definedName name="daggaga">#N/A</definedName>
    <definedName name="dasdfasd">#N/A</definedName>
    <definedName name="data" localSheetId="14">#REF!</definedName>
    <definedName name="data" localSheetId="15">#REF!</definedName>
    <definedName name="data" localSheetId="3">#REF!</definedName>
    <definedName name="data" localSheetId="7">#REF!</definedName>
    <definedName name="data" localSheetId="0">#REF!</definedName>
    <definedName name="data" localSheetId="10">#REF!</definedName>
    <definedName name="data">#REF!</definedName>
    <definedName name="Database" localSheetId="14" hidden="1">#REF!</definedName>
    <definedName name="Database" localSheetId="15" hidden="1">#REF!</definedName>
    <definedName name="Database" localSheetId="3" hidden="1">#REF!</definedName>
    <definedName name="Database" localSheetId="0" hidden="1">#REF!</definedName>
    <definedName name="Database" localSheetId="10" hidden="1">#REF!</definedName>
    <definedName name="Database" hidden="1">#REF!</definedName>
    <definedName name="database2" localSheetId="14">#REF!</definedName>
    <definedName name="database2" localSheetId="15">#REF!</definedName>
    <definedName name="database2" localSheetId="3">#REF!</definedName>
    <definedName name="database2" localSheetId="7">#REF!</definedName>
    <definedName name="database2" localSheetId="0">#REF!</definedName>
    <definedName name="database2" localSheetId="10">#REF!</definedName>
    <definedName name="database2">#REF!</definedName>
    <definedName name="database3" localSheetId="14">#REF!</definedName>
    <definedName name="database3" localSheetId="15">#REF!</definedName>
    <definedName name="database3" localSheetId="3">#REF!</definedName>
    <definedName name="database3" localSheetId="0">#REF!</definedName>
    <definedName name="database3" localSheetId="10">#REF!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'[3]P1012001'!$A$6:$E$117</definedName>
    <definedName name="gxxe20032">'[3]P1012001'!$A$6:$E$117</definedName>
    <definedName name="h">#N/A</definedName>
    <definedName name="hdfgh">#N/A</definedName>
    <definedName name="hg">#N/A</definedName>
    <definedName name="hgfh">#N/A</definedName>
    <definedName name="hgj">#N/A</definedName>
    <definedName name="hhfk">#N/A</definedName>
    <definedName name="hhhh" localSheetId="14">#REF!</definedName>
    <definedName name="hhhh" localSheetId="15">#REF!</definedName>
    <definedName name="hhhh" localSheetId="3">#REF!</definedName>
    <definedName name="hhhh" localSheetId="7">#REF!</definedName>
    <definedName name="hhhh" localSheetId="0">#REF!</definedName>
    <definedName name="hhhh" localSheetId="10">#REF!</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 localSheetId="14">#REF!</definedName>
    <definedName name="kkkk" localSheetId="15">#REF!</definedName>
    <definedName name="kkkk" localSheetId="3">#REF!</definedName>
    <definedName name="kkkk" localSheetId="0">#REF!</definedName>
    <definedName name="kkkk" localSheetId="10">#REF!</definedName>
    <definedName name="kkkk">#REF!</definedName>
    <definedName name="l">#N/A</definedName>
    <definedName name="lkghjk">#N/A</definedName>
    <definedName name="lkjhh">#N/A</definedName>
    <definedName name="luil">#N/A</definedName>
    <definedName name="mmmm" localSheetId="14">#REF!</definedName>
    <definedName name="mmmm" localSheetId="15">#REF!</definedName>
    <definedName name="mmmm" localSheetId="3">#REF!</definedName>
    <definedName name="mmmm" localSheetId="7">#REF!</definedName>
    <definedName name="mmmm" localSheetId="0">#REF!</definedName>
    <definedName name="mmmm" localSheetId="10">#REF!</definedName>
    <definedName name="mmmm">#REF!</definedName>
    <definedName name="mmmmm" localSheetId="14">[4]基础编码!$H$2:$H$3</definedName>
    <definedName name="mmmmm" localSheetId="15">[4]基础编码!$H$2:$H$3</definedName>
    <definedName name="mmmmm" localSheetId="7">[5]基础编码!$H$2:$H$3</definedName>
    <definedName name="mmmmm" localSheetId="10">[5]基础编码!$H$2:$H$3</definedName>
    <definedName name="mmmmm">[5]基础编码!$H$2:$H$3</definedName>
    <definedName name="mmmmmm" localSheetId="14">[4]基础编码!$S$2:$S$9</definedName>
    <definedName name="mmmmmm" localSheetId="15">[4]基础编码!$S$2:$S$9</definedName>
    <definedName name="mmmmmm" localSheetId="7">[5]基础编码!$S$2:$S$9</definedName>
    <definedName name="mmmmmm" localSheetId="10">[5]基础编码!$S$2:$S$9</definedName>
    <definedName name="mmmmmm">[5]基础编码!$S$2:$S$9</definedName>
    <definedName name="_xlnm.Print_Area" localSheetId="11">'2024国有资本经营预算收支表'!$A$1:$P$25</definedName>
    <definedName name="_xlnm.Print_Area" localSheetId="14" hidden="1">#REF!</definedName>
    <definedName name="_xlnm.Print_Area" localSheetId="15" hidden="1">#REF!</definedName>
    <definedName name="_xlnm.Print_Area" localSheetId="3" hidden="1">#REF!</definedName>
    <definedName name="_xlnm.Print_Area" localSheetId="1">'2024一般公共预算收入表'!$A$1:$E$35</definedName>
    <definedName name="_xlnm.Print_Area" localSheetId="7" hidden="1">#REF!</definedName>
    <definedName name="_xlnm.Print_Area" localSheetId="0" hidden="1">#REF!</definedName>
    <definedName name="_xlnm.Print_Area" localSheetId="10" hidden="1">#REF!</definedName>
    <definedName name="_xlnm.Print_Area" hidden="1">#REF!</definedName>
    <definedName name="Print_Area_MI" localSheetId="14">#REF!</definedName>
    <definedName name="Print_Area_MI" localSheetId="15">#REF!</definedName>
    <definedName name="Print_Area_MI" localSheetId="3">#REF!</definedName>
    <definedName name="Print_Area_MI" localSheetId="7">#REF!</definedName>
    <definedName name="Print_Area_MI" localSheetId="0">#REF!</definedName>
    <definedName name="Print_Area_MI" localSheetId="10">#REF!</definedName>
    <definedName name="Print_Area_MI">#REF!</definedName>
    <definedName name="_xlnm.Print_Titles" localSheetId="5">'2024年一般公共预算基本支出表'!$1:$5</definedName>
    <definedName name="_xlnm.Print_Titles" localSheetId="3">'2024一般公共预算本级支出表（本级）'!$4:$5</definedName>
    <definedName name="_xlnm.Print_Titles" localSheetId="4">[6]一般公共预算支出表!$4:$5</definedName>
    <definedName name="_xlnm.Print_Titles" localSheetId="2">'2024一般公共预算支出表'!$4:$5</definedName>
    <definedName name="_xlnm.Print_Titles" localSheetId="7">'2024一般债券限额余额表。'!$1:$3</definedName>
    <definedName name="_xlnm.Print_Titles" localSheetId="0">目录!$1:$1</definedName>
    <definedName name="_xlnm.Print_Titles" localSheetId="10">溪专项债券限额余额表。!$1:$3</definedName>
    <definedName name="_xlnm.Print_Titles" hidden="1">#N/A</definedName>
    <definedName name="Pub_t_Division" localSheetId="14">#REF!</definedName>
    <definedName name="Pub_t_Division" localSheetId="15">#REF!</definedName>
    <definedName name="Pub_t_Division" localSheetId="3">#REF!</definedName>
    <definedName name="Pub_t_Division" localSheetId="7">#REF!</definedName>
    <definedName name="Pub_t_Division" localSheetId="0">#REF!</definedName>
    <definedName name="Pub_t_Division" localSheetId="10">#REF!</definedName>
    <definedName name="Pub_t_Division">#REF!</definedName>
    <definedName name="QWERTY" localSheetId="14">#REF!</definedName>
    <definedName name="QWERTY" localSheetId="15">#REF!</definedName>
    <definedName name="QWERTY" localSheetId="3">#REF!</definedName>
    <definedName name="QWERTY" localSheetId="0">#REF!</definedName>
    <definedName name="QWERTY" localSheetId="10">#REF!</definedName>
    <definedName name="QWERTY">#REF!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啊啊" localSheetId="14">#REF!</definedName>
    <definedName name="啊啊" localSheetId="15">#REF!</definedName>
    <definedName name="啊啊" localSheetId="3">#REF!</definedName>
    <definedName name="啊啊" localSheetId="0">#REF!</definedName>
    <definedName name="啊啊" localSheetId="10">#REF!</definedName>
    <definedName name="啊啊">#REF!</definedName>
    <definedName name="啊是的" localSheetId="14">#REF!</definedName>
    <definedName name="啊是的" localSheetId="15">#REF!</definedName>
    <definedName name="啊是的" localSheetId="3">#REF!</definedName>
    <definedName name="啊是的" localSheetId="0">#REF!</definedName>
    <definedName name="啊是的" localSheetId="10">#REF!</definedName>
    <definedName name="啊是的">#REF!</definedName>
    <definedName name="财政供养" localSheetId="14">#REF!</definedName>
    <definedName name="财政供养" localSheetId="15">#REF!</definedName>
    <definedName name="财政供养" localSheetId="3">#REF!</definedName>
    <definedName name="财政供养" localSheetId="0">#REF!</definedName>
    <definedName name="财政供养" localSheetId="10">#REF!</definedName>
    <definedName name="财政供养">#REF!</definedName>
    <definedName name="处室" localSheetId="14">#REF!</definedName>
    <definedName name="处室" localSheetId="15">#REF!</definedName>
    <definedName name="处室" localSheetId="3">#REF!</definedName>
    <definedName name="处室" localSheetId="0">#REF!</definedName>
    <definedName name="处室" localSheetId="10">#REF!</definedName>
    <definedName name="处室">#REF!</definedName>
    <definedName name="大多数" localSheetId="14">'[7]13 铁路配件'!$A$15</definedName>
    <definedName name="大多数" localSheetId="15">'[7]13 铁路配件'!$A$15</definedName>
    <definedName name="大多数" localSheetId="0">'[7]13 铁路配件'!$A$15</definedName>
    <definedName name="大多数" localSheetId="10">'[7]13 铁路配件'!$A$15</definedName>
    <definedName name="大多数">'[7]13 铁路配件'!$A$15</definedName>
    <definedName name="地区名称" localSheetId="14">#REF!</definedName>
    <definedName name="地区名称" localSheetId="15">#REF!</definedName>
    <definedName name="地区名称" localSheetId="3">#REF!</definedName>
    <definedName name="地区名称" localSheetId="7">#REF!</definedName>
    <definedName name="地区名称" localSheetId="0">#REF!</definedName>
    <definedName name="地区名称" localSheetId="10">#REF!</definedName>
    <definedName name="地区名称">#REF!</definedName>
    <definedName name="飞过海" localSheetId="14">'[8]20 运输公司'!$C$4</definedName>
    <definedName name="飞过海" localSheetId="15">'[8]20 运输公司'!$C$4</definedName>
    <definedName name="飞过海" localSheetId="0">'[8]20 运输公司'!$C$4</definedName>
    <definedName name="飞过海" localSheetId="10">'[8]20 运输公司'!$C$4</definedName>
    <definedName name="飞过海">'[8]20 运输公司'!$C$4</definedName>
    <definedName name="勾画" localSheetId="14">#REF!</definedName>
    <definedName name="勾画" localSheetId="15">#REF!</definedName>
    <definedName name="勾画" localSheetId="3">#REF!</definedName>
    <definedName name="勾画" localSheetId="0">#REF!</definedName>
    <definedName name="勾画" localSheetId="10">#REF!</definedName>
    <definedName name="勾画">#REF!</definedName>
    <definedName name="国有" localSheetId="14">#REF!</definedName>
    <definedName name="国有" localSheetId="15">#REF!</definedName>
    <definedName name="国有" localSheetId="3">#REF!</definedName>
    <definedName name="国有" localSheetId="0">#REF!</definedName>
    <definedName name="国有" localSheetId="10">#REF!</definedName>
    <definedName name="国有">#REF!</definedName>
    <definedName name="还有" localSheetId="14">#REF!</definedName>
    <definedName name="还有" localSheetId="15">#REF!</definedName>
    <definedName name="还有" localSheetId="3">#REF!</definedName>
    <definedName name="还有" localSheetId="0">#REF!</definedName>
    <definedName name="还有" localSheetId="10">#REF!</definedName>
    <definedName name="还有">#REF!</definedName>
    <definedName name="汇率" localSheetId="14">#REF!</definedName>
    <definedName name="汇率" localSheetId="15">#REF!</definedName>
    <definedName name="汇率" localSheetId="3">#REF!</definedName>
    <definedName name="汇率" localSheetId="0">#REF!</definedName>
    <definedName name="汇率" localSheetId="10">#REF!</definedName>
    <definedName name="汇率">#REF!</definedName>
    <definedName name="汇总">#N/A</definedName>
    <definedName name="基金处室" localSheetId="14">#REF!</definedName>
    <definedName name="基金处室" localSheetId="15">#REF!</definedName>
    <definedName name="基金处室" localSheetId="3">#REF!</definedName>
    <definedName name="基金处室" localSheetId="0">#REF!</definedName>
    <definedName name="基金处室" localSheetId="10">#REF!</definedName>
    <definedName name="基金处室">#REF!</definedName>
    <definedName name="基金金额" localSheetId="14">#REF!</definedName>
    <definedName name="基金金额" localSheetId="15">#REF!</definedName>
    <definedName name="基金金额" localSheetId="3">#REF!</definedName>
    <definedName name="基金金额" localSheetId="0">#REF!</definedName>
    <definedName name="基金金额" localSheetId="10">#REF!</definedName>
    <definedName name="基金金额">#REF!</definedName>
    <definedName name="基金科目" localSheetId="14">#REF!</definedName>
    <definedName name="基金科目" localSheetId="15">#REF!</definedName>
    <definedName name="基金科目" localSheetId="3">#REF!</definedName>
    <definedName name="基金科目" localSheetId="0">#REF!</definedName>
    <definedName name="基金科目" localSheetId="10">#REF!</definedName>
    <definedName name="基金科目">#REF!</definedName>
    <definedName name="基金类型" localSheetId="14">#REF!</definedName>
    <definedName name="基金类型" localSheetId="15">#REF!</definedName>
    <definedName name="基金类型" localSheetId="3">#REF!</definedName>
    <definedName name="基金类型" localSheetId="0">#REF!</definedName>
    <definedName name="基金类型" localSheetId="10">#REF!</definedName>
    <definedName name="基金类型">#REF!</definedName>
    <definedName name="金额" localSheetId="14">#REF!</definedName>
    <definedName name="金额" localSheetId="15">#REF!</definedName>
    <definedName name="金额" localSheetId="3">#REF!</definedName>
    <definedName name="金额" localSheetId="0">#REF!</definedName>
    <definedName name="金额" localSheetId="10">#REF!</definedName>
    <definedName name="金额">#REF!</definedName>
    <definedName name="科目" localSheetId="14">#REF!</definedName>
    <definedName name="科目" localSheetId="15">#REF!</definedName>
    <definedName name="科目" localSheetId="3">#REF!</definedName>
    <definedName name="科目" localSheetId="0">#REF!</definedName>
    <definedName name="科目" localSheetId="10">#REF!</definedName>
    <definedName name="科目">#REF!</definedName>
    <definedName name="类型" localSheetId="14">#REF!</definedName>
    <definedName name="类型" localSheetId="15">#REF!</definedName>
    <definedName name="类型" localSheetId="3">#REF!</definedName>
    <definedName name="类型" localSheetId="0">#REF!</definedName>
    <definedName name="类型" localSheetId="10">#REF!</definedName>
    <definedName name="类型">#REF!</definedName>
    <definedName name="培训考核" localSheetId="14">#REF!</definedName>
    <definedName name="培训考核" localSheetId="15">#REF!</definedName>
    <definedName name="培训考核" localSheetId="3">#REF!</definedName>
    <definedName name="培训考核" localSheetId="7">#REF!</definedName>
    <definedName name="培训考核" localSheetId="0">#REF!</definedName>
    <definedName name="培训考核" localSheetId="10">#REF!</definedName>
    <definedName name="培训考核">#REF!</definedName>
    <definedName name="培训类别" localSheetId="14">#REF!</definedName>
    <definedName name="培训类别" localSheetId="15">#REF!</definedName>
    <definedName name="培训类别" localSheetId="3">#REF!</definedName>
    <definedName name="培训类别" localSheetId="7">#REF!</definedName>
    <definedName name="培训类别" localSheetId="0">#REF!</definedName>
    <definedName name="培训类别" localSheetId="10">#REF!</definedName>
    <definedName name="培训类别">#REF!</definedName>
    <definedName name="培训形式" localSheetId="14">#REF!</definedName>
    <definedName name="培训形式" localSheetId="15">#REF!</definedName>
    <definedName name="培训形式" localSheetId="3">#REF!</definedName>
    <definedName name="培训形式" localSheetId="7">#REF!</definedName>
    <definedName name="培训形式" localSheetId="0">#REF!</definedName>
    <definedName name="培训形式" localSheetId="10">#REF!</definedName>
    <definedName name="培训形式">#REF!</definedName>
    <definedName name="全额差额比例" localSheetId="14">'[9]C01-1'!#REF!</definedName>
    <definedName name="全额差额比例" localSheetId="15">'[9]C01-1'!#REF!</definedName>
    <definedName name="全额差额比例" localSheetId="3">'[9]C01-1'!#REF!</definedName>
    <definedName name="全额差额比例" localSheetId="0">'[9]C01-1'!#REF!</definedName>
    <definedName name="全额差额比例" localSheetId="10">'[9]C01-1'!#REF!</definedName>
    <definedName name="全额差额比例">'[9]C01-1'!#REF!</definedName>
    <definedName name="生产列1" localSheetId="14">#REF!</definedName>
    <definedName name="生产列1" localSheetId="15">#REF!</definedName>
    <definedName name="生产列1" localSheetId="3">#REF!</definedName>
    <definedName name="生产列1" localSheetId="0">#REF!</definedName>
    <definedName name="生产列1" localSheetId="10">#REF!</definedName>
    <definedName name="生产列1">#REF!</definedName>
    <definedName name="生产列11" localSheetId="14">#REF!</definedName>
    <definedName name="生产列11" localSheetId="15">#REF!</definedName>
    <definedName name="生产列11" localSheetId="3">#REF!</definedName>
    <definedName name="生产列11" localSheetId="0">#REF!</definedName>
    <definedName name="生产列11" localSheetId="10">#REF!</definedName>
    <definedName name="生产列11">#REF!</definedName>
    <definedName name="生产列15" localSheetId="14">#REF!</definedName>
    <definedName name="生产列15" localSheetId="15">#REF!</definedName>
    <definedName name="生产列15" localSheetId="3">#REF!</definedName>
    <definedName name="生产列15" localSheetId="0">#REF!</definedName>
    <definedName name="生产列15" localSheetId="10">#REF!</definedName>
    <definedName name="生产列15">#REF!</definedName>
    <definedName name="生产列16" localSheetId="14">#REF!</definedName>
    <definedName name="生产列16" localSheetId="15">#REF!</definedName>
    <definedName name="生产列16" localSheetId="3">#REF!</definedName>
    <definedName name="生产列16" localSheetId="0">#REF!</definedName>
    <definedName name="生产列16" localSheetId="10">#REF!</definedName>
    <definedName name="生产列16">#REF!</definedName>
    <definedName name="生产列17" localSheetId="14">#REF!</definedName>
    <definedName name="生产列17" localSheetId="15">#REF!</definedName>
    <definedName name="生产列17" localSheetId="3">#REF!</definedName>
    <definedName name="生产列17" localSheetId="0">#REF!</definedName>
    <definedName name="生产列17" localSheetId="10">#REF!</definedName>
    <definedName name="生产列17">#REF!</definedName>
    <definedName name="生产列19" localSheetId="14">#REF!</definedName>
    <definedName name="生产列19" localSheetId="15">#REF!</definedName>
    <definedName name="生产列19" localSheetId="3">#REF!</definedName>
    <definedName name="生产列19" localSheetId="0">#REF!</definedName>
    <definedName name="生产列19" localSheetId="10">#REF!</definedName>
    <definedName name="生产列19">#REF!</definedName>
    <definedName name="生产列2" localSheetId="14">#REF!</definedName>
    <definedName name="生产列2" localSheetId="15">#REF!</definedName>
    <definedName name="生产列2" localSheetId="3">#REF!</definedName>
    <definedName name="生产列2" localSheetId="0">#REF!</definedName>
    <definedName name="生产列2" localSheetId="10">#REF!</definedName>
    <definedName name="生产列2">#REF!</definedName>
    <definedName name="生产列20" localSheetId="14">#REF!</definedName>
    <definedName name="生产列20" localSheetId="15">#REF!</definedName>
    <definedName name="生产列20" localSheetId="3">#REF!</definedName>
    <definedName name="生产列20" localSheetId="0">#REF!</definedName>
    <definedName name="生产列20" localSheetId="10">#REF!</definedName>
    <definedName name="生产列20">#REF!</definedName>
    <definedName name="生产列3" localSheetId="14">#REF!</definedName>
    <definedName name="生产列3" localSheetId="15">#REF!</definedName>
    <definedName name="生产列3" localSheetId="3">#REF!</definedName>
    <definedName name="生产列3" localSheetId="0">#REF!</definedName>
    <definedName name="生产列3" localSheetId="10">#REF!</definedName>
    <definedName name="生产列3">#REF!</definedName>
    <definedName name="生产列4" localSheetId="14">#REF!</definedName>
    <definedName name="生产列4" localSheetId="15">#REF!</definedName>
    <definedName name="生产列4" localSheetId="3">#REF!</definedName>
    <definedName name="生产列4" localSheetId="0">#REF!</definedName>
    <definedName name="生产列4" localSheetId="10">#REF!</definedName>
    <definedName name="生产列4">#REF!</definedName>
    <definedName name="生产列5" localSheetId="14">#REF!</definedName>
    <definedName name="生产列5" localSheetId="15">#REF!</definedName>
    <definedName name="生产列5" localSheetId="3">#REF!</definedName>
    <definedName name="生产列5" localSheetId="0">#REF!</definedName>
    <definedName name="生产列5" localSheetId="10">#REF!</definedName>
    <definedName name="生产列5">#REF!</definedName>
    <definedName name="生产列6" localSheetId="14">#REF!</definedName>
    <definedName name="生产列6" localSheetId="15">#REF!</definedName>
    <definedName name="生产列6" localSheetId="3">#REF!</definedName>
    <definedName name="生产列6" localSheetId="0">#REF!</definedName>
    <definedName name="生产列6" localSheetId="10">#REF!</definedName>
    <definedName name="生产列6">#REF!</definedName>
    <definedName name="生产列7" localSheetId="14">#REF!</definedName>
    <definedName name="生产列7" localSheetId="15">#REF!</definedName>
    <definedName name="生产列7" localSheetId="3">#REF!</definedName>
    <definedName name="生产列7" localSheetId="0">#REF!</definedName>
    <definedName name="生产列7" localSheetId="10">#REF!</definedName>
    <definedName name="生产列7">#REF!</definedName>
    <definedName name="生产列8" localSheetId="14">#REF!</definedName>
    <definedName name="生产列8" localSheetId="15">#REF!</definedName>
    <definedName name="生产列8" localSheetId="3">#REF!</definedName>
    <definedName name="生产列8" localSheetId="0">#REF!</definedName>
    <definedName name="生产列8" localSheetId="10">#REF!</definedName>
    <definedName name="生产列8">#REF!</definedName>
    <definedName name="生产列9" localSheetId="14">#REF!</definedName>
    <definedName name="生产列9" localSheetId="15">#REF!</definedName>
    <definedName name="生产列9" localSheetId="3">#REF!</definedName>
    <definedName name="生产列9" localSheetId="0">#REF!</definedName>
    <definedName name="生产列9" localSheetId="10">#REF!</definedName>
    <definedName name="生产列9">#REF!</definedName>
    <definedName name="生产期" localSheetId="14">#REF!</definedName>
    <definedName name="生产期" localSheetId="15">#REF!</definedName>
    <definedName name="生产期" localSheetId="3">#REF!</definedName>
    <definedName name="生产期" localSheetId="0">#REF!</definedName>
    <definedName name="生产期" localSheetId="10">#REF!</definedName>
    <definedName name="生产期">#REF!</definedName>
    <definedName name="生产期1" localSheetId="14">#REF!</definedName>
    <definedName name="生产期1" localSheetId="15">#REF!</definedName>
    <definedName name="生产期1" localSheetId="3">#REF!</definedName>
    <definedName name="生产期1" localSheetId="0">#REF!</definedName>
    <definedName name="生产期1" localSheetId="10">#REF!</definedName>
    <definedName name="生产期1">#REF!</definedName>
    <definedName name="生产期11" localSheetId="14">#REF!</definedName>
    <definedName name="生产期11" localSheetId="15">#REF!</definedName>
    <definedName name="生产期11" localSheetId="3">#REF!</definedName>
    <definedName name="生产期11" localSheetId="0">#REF!</definedName>
    <definedName name="生产期11" localSheetId="10">#REF!</definedName>
    <definedName name="生产期11">#REF!</definedName>
    <definedName name="生产期123" localSheetId="14">#REF!</definedName>
    <definedName name="生产期123" localSheetId="15">#REF!</definedName>
    <definedName name="生产期123" localSheetId="3">#REF!</definedName>
    <definedName name="生产期123" localSheetId="0">#REF!</definedName>
    <definedName name="生产期123" localSheetId="10">#REF!</definedName>
    <definedName name="生产期123">#REF!</definedName>
    <definedName name="生产期15" localSheetId="14">#REF!</definedName>
    <definedName name="生产期15" localSheetId="15">#REF!</definedName>
    <definedName name="生产期15" localSheetId="3">#REF!</definedName>
    <definedName name="生产期15" localSheetId="0">#REF!</definedName>
    <definedName name="生产期15" localSheetId="10">#REF!</definedName>
    <definedName name="生产期15">#REF!</definedName>
    <definedName name="生产期16" localSheetId="14">#REF!</definedName>
    <definedName name="生产期16" localSheetId="15">#REF!</definedName>
    <definedName name="生产期16" localSheetId="3">#REF!</definedName>
    <definedName name="生产期16" localSheetId="0">#REF!</definedName>
    <definedName name="生产期16" localSheetId="10">#REF!</definedName>
    <definedName name="生产期16">#REF!</definedName>
    <definedName name="生产期17" localSheetId="14">#REF!</definedName>
    <definedName name="生产期17" localSheetId="15">#REF!</definedName>
    <definedName name="生产期17" localSheetId="3">#REF!</definedName>
    <definedName name="生产期17" localSheetId="0">#REF!</definedName>
    <definedName name="生产期17" localSheetId="10">#REF!</definedName>
    <definedName name="生产期17">#REF!</definedName>
    <definedName name="生产期19" localSheetId="14">#REF!</definedName>
    <definedName name="生产期19" localSheetId="15">#REF!</definedName>
    <definedName name="生产期19" localSheetId="3">#REF!</definedName>
    <definedName name="生产期19" localSheetId="0">#REF!</definedName>
    <definedName name="生产期19" localSheetId="10">#REF!</definedName>
    <definedName name="生产期19">#REF!</definedName>
    <definedName name="生产期2" localSheetId="14">#REF!</definedName>
    <definedName name="生产期2" localSheetId="15">#REF!</definedName>
    <definedName name="生产期2" localSheetId="3">#REF!</definedName>
    <definedName name="生产期2" localSheetId="0">#REF!</definedName>
    <definedName name="生产期2" localSheetId="10">#REF!</definedName>
    <definedName name="生产期2">#REF!</definedName>
    <definedName name="生产期20" localSheetId="14">#REF!</definedName>
    <definedName name="生产期20" localSheetId="15">#REF!</definedName>
    <definedName name="生产期20" localSheetId="3">#REF!</definedName>
    <definedName name="生产期20" localSheetId="0">#REF!</definedName>
    <definedName name="生产期20" localSheetId="10">#REF!</definedName>
    <definedName name="生产期20">#REF!</definedName>
    <definedName name="生产期3" localSheetId="14">#REF!</definedName>
    <definedName name="生产期3" localSheetId="15">#REF!</definedName>
    <definedName name="生产期3" localSheetId="3">#REF!</definedName>
    <definedName name="生产期3" localSheetId="0">#REF!</definedName>
    <definedName name="生产期3" localSheetId="10">#REF!</definedName>
    <definedName name="生产期3">#REF!</definedName>
    <definedName name="生产期4" localSheetId="14">#REF!</definedName>
    <definedName name="生产期4" localSheetId="15">#REF!</definedName>
    <definedName name="生产期4" localSheetId="3">#REF!</definedName>
    <definedName name="生产期4" localSheetId="0">#REF!</definedName>
    <definedName name="生产期4" localSheetId="10">#REF!</definedName>
    <definedName name="生产期4">#REF!</definedName>
    <definedName name="生产期5" localSheetId="14">#REF!</definedName>
    <definedName name="生产期5" localSheetId="15">#REF!</definedName>
    <definedName name="生产期5" localSheetId="3">#REF!</definedName>
    <definedName name="生产期5" localSheetId="0">#REF!</definedName>
    <definedName name="生产期5" localSheetId="10">#REF!</definedName>
    <definedName name="生产期5">#REF!</definedName>
    <definedName name="生产期6" localSheetId="14">#REF!</definedName>
    <definedName name="生产期6" localSheetId="15">#REF!</definedName>
    <definedName name="生产期6" localSheetId="3">#REF!</definedName>
    <definedName name="生产期6" localSheetId="0">#REF!</definedName>
    <definedName name="生产期6" localSheetId="10">#REF!</definedName>
    <definedName name="生产期6">#REF!</definedName>
    <definedName name="生产期7" localSheetId="14">#REF!</definedName>
    <definedName name="生产期7" localSheetId="15">#REF!</definedName>
    <definedName name="生产期7" localSheetId="3">#REF!</definedName>
    <definedName name="生产期7" localSheetId="0">#REF!</definedName>
    <definedName name="生产期7" localSheetId="10">#REF!</definedName>
    <definedName name="生产期7">#REF!</definedName>
    <definedName name="生产期8" localSheetId="14">#REF!</definedName>
    <definedName name="生产期8" localSheetId="15">#REF!</definedName>
    <definedName name="生产期8" localSheetId="3">#REF!</definedName>
    <definedName name="生产期8" localSheetId="0">#REF!</definedName>
    <definedName name="生产期8" localSheetId="10">#REF!</definedName>
    <definedName name="生产期8">#REF!</definedName>
    <definedName name="生产期9" localSheetId="14">#REF!</definedName>
    <definedName name="生产期9" localSheetId="15">#REF!</definedName>
    <definedName name="生产期9" localSheetId="3">#REF!</definedName>
    <definedName name="生产期9" localSheetId="0">#REF!</definedName>
    <definedName name="生产期9" localSheetId="10">#REF!</definedName>
    <definedName name="生产期9">#REF!</definedName>
    <definedName name="省级收入" localSheetId="14">#REF!</definedName>
    <definedName name="省级收入" localSheetId="15">#REF!</definedName>
    <definedName name="省级收入" localSheetId="3">#REF!</definedName>
    <definedName name="省级收入" localSheetId="7">#REF!</definedName>
    <definedName name="省级收入" localSheetId="0">#REF!</definedName>
    <definedName name="省级收入" localSheetId="10">#REF!</definedName>
    <definedName name="省级收入">#REF!</definedName>
    <definedName name="四季度" localSheetId="3">'[10]C01-1'!#REF!</definedName>
    <definedName name="四季度">'[10]C01-1'!#REF!</definedName>
    <definedName name="位次d" localSheetId="14">[11]四月份月报!#REF!</definedName>
    <definedName name="位次d" localSheetId="15">[11]四月份月报!#REF!</definedName>
    <definedName name="位次d" localSheetId="3">[11]四月份月报!#REF!</definedName>
    <definedName name="位次d" localSheetId="0">[11]四月份月报!#REF!</definedName>
    <definedName name="位次d" localSheetId="10">[11]四月份月报!#REF!</definedName>
    <definedName name="位次d">[11]四月份月报!#REF!</definedName>
    <definedName name="性别" localSheetId="14">[4]基础编码!$H$2:$H$3</definedName>
    <definedName name="性别" localSheetId="15">[4]基础编码!$H$2:$H$3</definedName>
    <definedName name="性别" localSheetId="7">[5]基础编码!$H$2:$H$3</definedName>
    <definedName name="性别" localSheetId="10">[5]基础编码!$H$2:$H$3</definedName>
    <definedName name="性别">[5]基础编码!$H$2:$H$3</definedName>
    <definedName name="学历" localSheetId="14">[4]基础编码!$S$2:$S$9</definedName>
    <definedName name="学历" localSheetId="15">[4]基础编码!$S$2:$S$9</definedName>
    <definedName name="学历" localSheetId="7">[5]基础编码!$S$2:$S$9</definedName>
    <definedName name="学历" localSheetId="10">[5]基础编码!$S$2:$S$9</definedName>
    <definedName name="学历">[5]基础编码!$S$2:$S$9</definedName>
    <definedName name="支出">'[12]P1012001'!$A$6:$E$117</definedName>
    <definedName name="전" localSheetId="14">#REF!</definedName>
    <definedName name="전" localSheetId="15">#REF!</definedName>
    <definedName name="전" localSheetId="3">#REF!</definedName>
    <definedName name="전" localSheetId="7">#REF!</definedName>
    <definedName name="전" localSheetId="10">#REF!</definedName>
    <definedName name="전">#REF!</definedName>
    <definedName name="주택사업본부" localSheetId="14">#REF!</definedName>
    <definedName name="주택사업본부" localSheetId="15">#REF!</definedName>
    <definedName name="주택사업본부" localSheetId="3">#REF!</definedName>
    <definedName name="주택사업본부" localSheetId="7">#REF!</definedName>
    <definedName name="주택사업본부" localSheetId="10">#REF!</definedName>
    <definedName name="주택사업본부">#REF!</definedName>
    <definedName name="철구사업본부" localSheetId="14">#REF!</definedName>
    <definedName name="철구사업본부" localSheetId="15">#REF!</definedName>
    <definedName name="철구사업본부" localSheetId="3">#REF!</definedName>
    <definedName name="철구사업본부" localSheetId="7">#REF!</definedName>
    <definedName name="철구사업본부" localSheetId="10">#REF!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D294" authorId="0">
      <text>
        <r>
          <rPr>
            <b/>
            <sz val="9"/>
            <rFont val="宋体"/>
            <charset val="134"/>
          </rPr>
          <t>引用政府性基金年终结余_上年执行数。</t>
        </r>
      </text>
    </comment>
  </commentList>
</comments>
</file>

<file path=xl/comments2.xml><?xml version="1.0" encoding="utf-8"?>
<comments xmlns="http://schemas.openxmlformats.org/spreadsheetml/2006/main">
  <authors>
    <author>Author</author>
  </authors>
  <commentList>
    <comment ref="D33" authorId="0">
      <text>
        <r>
          <rPr>
            <sz val="9"/>
            <rFont val="Arial"/>
            <charset val="134"/>
          </rPr>
          <t>此单元格不可录入</t>
        </r>
      </text>
    </comment>
    <comment ref="E33" authorId="0">
      <text>
        <r>
          <rPr>
            <sz val="9"/>
            <rFont val="Arial"/>
            <charset val="134"/>
          </rPr>
          <t>此单元格不可录入</t>
        </r>
      </text>
    </comment>
    <comment ref="F33" authorId="0">
      <text>
        <r>
          <rPr>
            <sz val="9"/>
            <rFont val="Arial"/>
            <charset val="134"/>
          </rPr>
          <t>此单元格不可录入</t>
        </r>
      </text>
    </comment>
    <comment ref="H33" authorId="0">
      <text>
        <r>
          <rPr>
            <sz val="9"/>
            <rFont val="Arial"/>
            <charset val="134"/>
          </rPr>
          <t>此单元格不可录入</t>
        </r>
      </text>
    </comment>
    <comment ref="I33" authorId="0">
      <text>
        <r>
          <rPr>
            <sz val="9"/>
            <rFont val="Arial"/>
            <charset val="134"/>
          </rPr>
          <t>此单元格不可录入</t>
        </r>
      </text>
    </comment>
    <comment ref="J33" authorId="0">
      <text>
        <r>
          <rPr>
            <sz val="9"/>
            <rFont val="Arial"/>
            <charset val="134"/>
          </rPr>
          <t>此单元格不可录入</t>
        </r>
      </text>
    </comment>
    <comment ref="D34" authorId="0">
      <text>
        <r>
          <rPr>
            <sz val="9"/>
            <rFont val="Arial"/>
            <charset val="134"/>
          </rPr>
          <t>此单元格不可录入</t>
        </r>
      </text>
    </comment>
    <comment ref="E34" authorId="0">
      <text>
        <r>
          <rPr>
            <sz val="9"/>
            <rFont val="Arial"/>
            <charset val="134"/>
          </rPr>
          <t>此单元格不可录入</t>
        </r>
      </text>
    </comment>
    <comment ref="F34" authorId="0">
      <text>
        <r>
          <rPr>
            <sz val="9"/>
            <rFont val="Arial"/>
            <charset val="134"/>
          </rPr>
          <t>此单元格不可录入</t>
        </r>
      </text>
    </comment>
    <comment ref="H34" authorId="0">
      <text>
        <r>
          <rPr>
            <sz val="9"/>
            <rFont val="Arial"/>
            <charset val="134"/>
          </rPr>
          <t>此单元格不可录入</t>
        </r>
      </text>
    </comment>
    <comment ref="I34" authorId="0">
      <text>
        <r>
          <rPr>
            <sz val="9"/>
            <rFont val="Arial"/>
            <charset val="134"/>
          </rPr>
          <t>此单元格不可录入</t>
        </r>
      </text>
    </comment>
    <comment ref="J34" authorId="0">
      <text>
        <r>
          <rPr>
            <sz val="9"/>
            <rFont val="Arial"/>
            <charset val="134"/>
          </rPr>
          <t>此单元格不可录入</t>
        </r>
      </text>
    </comment>
    <comment ref="D35" authorId="0">
      <text>
        <r>
          <rPr>
            <sz val="9"/>
            <rFont val="Arial"/>
            <charset val="134"/>
          </rPr>
          <t>此单元格不可录入</t>
        </r>
      </text>
    </comment>
    <comment ref="E35" authorId="0">
      <text>
        <r>
          <rPr>
            <sz val="9"/>
            <rFont val="Arial"/>
            <charset val="134"/>
          </rPr>
          <t>此单元格不可录入</t>
        </r>
      </text>
    </comment>
    <comment ref="F35" authorId="0">
      <text>
        <r>
          <rPr>
            <sz val="9"/>
            <rFont val="Arial"/>
            <charset val="134"/>
          </rPr>
          <t>此单元格不可录入</t>
        </r>
      </text>
    </comment>
    <comment ref="H35" authorId="0">
      <text>
        <r>
          <rPr>
            <sz val="9"/>
            <rFont val="Arial"/>
            <charset val="134"/>
          </rPr>
          <t>此单元格不可录入</t>
        </r>
      </text>
    </comment>
    <comment ref="I35" authorId="0">
      <text>
        <r>
          <rPr>
            <sz val="9"/>
            <rFont val="Arial"/>
            <charset val="134"/>
          </rPr>
          <t>此单元格不可录入</t>
        </r>
      </text>
    </comment>
    <comment ref="J35" authorId="0">
      <text>
        <r>
          <rPr>
            <sz val="9"/>
            <rFont val="Arial"/>
            <charset val="134"/>
          </rPr>
          <t>此单元格不可录入</t>
        </r>
      </text>
    </comment>
  </commentList>
</comments>
</file>

<file path=xl/sharedStrings.xml><?xml version="1.0" encoding="utf-8"?>
<sst xmlns="http://schemas.openxmlformats.org/spreadsheetml/2006/main" count="1548" uniqueCount="1153">
  <si>
    <t>2024年预算公开目录</t>
  </si>
  <si>
    <t xml:space="preserve">       一般公共预算</t>
  </si>
  <si>
    <t>表一：2024年一般公共预算收入表 …………………………………………………</t>
  </si>
  <si>
    <t>表二：2024年一般公共预算支出表 …………………………………………………</t>
  </si>
  <si>
    <t>表三：2024年一般公共预算支出表 （本级）………………………………………</t>
  </si>
  <si>
    <t>表四：2024年一般公共预算收支平衡表 ……………………………………………</t>
  </si>
  <si>
    <t>表五：2024年一般公共预算支出经济分类表（基本） ……………………………</t>
  </si>
  <si>
    <t>表六：2024年一般公共预算支出“三公”经费预算表 ……………………………</t>
  </si>
  <si>
    <t>表七：溪湖区政府一般债券限额和余额情况表 ……………………………………</t>
  </si>
  <si>
    <t xml:space="preserve">       政府性基金预算</t>
  </si>
  <si>
    <t>表八：2024年政府性基金预算收支表 ………………………………………………</t>
  </si>
  <si>
    <t>表九：2024年政府性基金预算支出资金来源表 ……………………………………</t>
  </si>
  <si>
    <t>表十：溪湖区政府专项债券限额和余额情况表 ……………………………………</t>
  </si>
  <si>
    <t xml:space="preserve">       国有资本经营预算</t>
  </si>
  <si>
    <t>表十一：2024年国有资本经营预算收支表 …………………………………………</t>
  </si>
  <si>
    <t>表十二：2024年国有资本经营预算收入表 …………………………………………</t>
  </si>
  <si>
    <t>表十三：2024年国有资本经营预算支出表 …………………………………………</t>
  </si>
  <si>
    <t xml:space="preserve">       社会保险基金预算</t>
  </si>
  <si>
    <t>表十四：2024年社会保险基金预算收入 ……………………………………………</t>
  </si>
  <si>
    <t>表十五：2024年社会保险基金预算支出 ……………………………………………</t>
  </si>
  <si>
    <t>2024年一般公共预算收入表</t>
  </si>
  <si>
    <t>单位：万元</t>
  </si>
  <si>
    <t>项目</t>
  </si>
  <si>
    <t>上年
预算数</t>
  </si>
  <si>
    <t>预算数</t>
  </si>
  <si>
    <t>代码</t>
  </si>
  <si>
    <t>名称</t>
  </si>
  <si>
    <t>金额</t>
  </si>
  <si>
    <t>为上年
预算数的%</t>
  </si>
  <si>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</si>
  <si>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</si>
  <si>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</si>
  <si>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</si>
  <si>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</si>
  <si>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</si>
  <si>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</si>
  <si>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</si>
  <si>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</si>
  <si>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</si>
  <si>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</si>
  <si>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</si>
  <si>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</si>
  <si>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</si>
  <si>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</si>
  <si>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</si>
  <si>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</si>
  <si>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</si>
  <si>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</si>
  <si>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</si>
  <si>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</si>
  <si>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</si>
  <si>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</si>
  <si>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</si>
  <si>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</si>
  <si>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</si>
  <si>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</si>
  <si>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</si>
  <si>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</si>
  <si>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</si>
  <si>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</si>
  <si>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</si>
  <si>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</si>
  <si>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</si>
  <si>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</si>
  <si>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</si>
  <si>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</si>
  <si>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</si>
  <si>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</si>
  <si>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</si>
  <si>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</si>
  <si>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</si>
  <si>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</si>
  <si>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</si>
  <si>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</si>
  <si>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</si>
  <si>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</si>
  <si>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</si>
  <si>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</si>
  <si>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</si>
  <si>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</si>
  <si>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t xml:space="preserve"> </t>
  </si>
  <si>
    <t>2024年一般公共预算支出表</t>
  </si>
  <si>
    <t>上年预算数</t>
  </si>
  <si>
    <t>为上年预算数的%</t>
  </si>
  <si>
    <t>当年预算类级科目比上年预算数增加或减少10%以上原因说明</t>
  </si>
  <si>
    <t>201</t>
  </si>
  <si>
    <t>一般公共服务支出</t>
  </si>
  <si>
    <t>202</t>
  </si>
  <si>
    <t>外交支出</t>
  </si>
  <si>
    <t>203</t>
  </si>
  <si>
    <t>国防支出</t>
  </si>
  <si>
    <t>204</t>
  </si>
  <si>
    <t>公共安全支出</t>
  </si>
  <si>
    <t>205</t>
  </si>
  <si>
    <t>教育支出</t>
  </si>
  <si>
    <t>206</t>
  </si>
  <si>
    <t>科学技术支出</t>
  </si>
  <si>
    <t>207</t>
  </si>
  <si>
    <t>文化旅游体育与传媒支出</t>
  </si>
  <si>
    <t>208</t>
  </si>
  <si>
    <t>社会保障和就业支出</t>
  </si>
  <si>
    <t>210</t>
  </si>
  <si>
    <t>卫生健康支出</t>
  </si>
  <si>
    <t>211</t>
  </si>
  <si>
    <t>节能环保支出</t>
  </si>
  <si>
    <t>212</t>
  </si>
  <si>
    <t>城乡社区支出</t>
  </si>
  <si>
    <t>213</t>
  </si>
  <si>
    <t>农林水支出</t>
  </si>
  <si>
    <t>214</t>
  </si>
  <si>
    <t>交通运输支出</t>
  </si>
  <si>
    <t>215</t>
  </si>
  <si>
    <t>资源勘探工业信息等支出</t>
  </si>
  <si>
    <t>216</t>
  </si>
  <si>
    <t>商业服务业等支出</t>
  </si>
  <si>
    <t>217</t>
  </si>
  <si>
    <t>金融支出</t>
  </si>
  <si>
    <t>219</t>
  </si>
  <si>
    <t>援助其他地区支出</t>
  </si>
  <si>
    <t>220</t>
  </si>
  <si>
    <t>自然资源海洋气象等支出</t>
  </si>
  <si>
    <t>221</t>
  </si>
  <si>
    <t>住房保障支出</t>
  </si>
  <si>
    <t>222</t>
  </si>
  <si>
    <t>粮油物资储备支出</t>
  </si>
  <si>
    <t>224</t>
  </si>
  <si>
    <t>灾害防治及应急管理支出</t>
  </si>
  <si>
    <t>227</t>
  </si>
  <si>
    <t>预备费</t>
  </si>
  <si>
    <t>229</t>
  </si>
  <si>
    <t>其他支出</t>
  </si>
  <si>
    <t>232</t>
  </si>
  <si>
    <t>债务付息支出</t>
  </si>
  <si>
    <t>233</t>
  </si>
  <si>
    <t>债务发行费用支出</t>
  </si>
  <si>
    <t>支出总计</t>
  </si>
  <si>
    <t>2024一般公共预算支出表（本级）</t>
  </si>
  <si>
    <t>2024年一般公共预算收支平衡表</t>
  </si>
  <si>
    <t>收入</t>
  </si>
  <si>
    <t>支出</t>
  </si>
  <si>
    <t>科目编码</t>
  </si>
  <si>
    <t>地方本级收入合计</t>
  </si>
  <si>
    <t>地方本级支出合计</t>
  </si>
  <si>
    <t>110</t>
  </si>
  <si>
    <t>转移性收入</t>
  </si>
  <si>
    <t>230</t>
  </si>
  <si>
    <t>转移性支出</t>
  </si>
  <si>
    <t>上级补助收入</t>
  </si>
  <si>
    <t>23006</t>
  </si>
  <si>
    <t>上解支出</t>
  </si>
  <si>
    <t>11001</t>
  </si>
  <si>
    <t>返还性收入</t>
  </si>
  <si>
    <t>2300601</t>
  </si>
  <si>
    <t>体制上解支出</t>
  </si>
  <si>
    <t>11002</t>
  </si>
  <si>
    <t>一般性转移支付收入</t>
  </si>
  <si>
    <t>2300602</t>
  </si>
  <si>
    <t>专项上解支出</t>
  </si>
  <si>
    <t>11003</t>
  </si>
  <si>
    <t>专项转移支付收入</t>
  </si>
  <si>
    <t>23008</t>
  </si>
  <si>
    <t>调出资金</t>
  </si>
  <si>
    <t>11008</t>
  </si>
  <si>
    <t>上年结余收入</t>
  </si>
  <si>
    <t>2300899</t>
  </si>
  <si>
    <t>其他调出资金</t>
  </si>
  <si>
    <t>23009</t>
  </si>
  <si>
    <t>年终结余</t>
  </si>
  <si>
    <t>2300901</t>
  </si>
  <si>
    <t>一般公共预算年终结余</t>
  </si>
  <si>
    <t>11009</t>
  </si>
  <si>
    <t>调入资金</t>
  </si>
  <si>
    <t>23015</t>
  </si>
  <si>
    <t>安排预算稳定调节基金</t>
  </si>
  <si>
    <t>1100901</t>
  </si>
  <si>
    <t>调入一般公共预算资金</t>
  </si>
  <si>
    <t>23016</t>
  </si>
  <si>
    <t>补充预算周转金</t>
  </si>
  <si>
    <t>110090102</t>
  </si>
  <si>
    <t>从政府性基金预算调入一般公共预算</t>
  </si>
  <si>
    <t>23021</t>
  </si>
  <si>
    <t>区域间转移性支出</t>
  </si>
  <si>
    <t>110090103</t>
  </si>
  <si>
    <t>从国有资本经营预算调入一般公共预算</t>
  </si>
  <si>
    <t>2302101</t>
  </si>
  <si>
    <t>110090199</t>
  </si>
  <si>
    <t>从其他资金调入一般公共预算</t>
  </si>
  <si>
    <t>2302102</t>
  </si>
  <si>
    <t>生态保护补偿转移性支出</t>
  </si>
  <si>
    <t>11015</t>
  </si>
  <si>
    <t>动用预算稳定调节基金</t>
  </si>
  <si>
    <t>2302103</t>
  </si>
  <si>
    <t>土地指标调剂转移性支出</t>
  </si>
  <si>
    <t>11021</t>
  </si>
  <si>
    <t>区域间转移支付收入</t>
  </si>
  <si>
    <t>2302199</t>
  </si>
  <si>
    <t>其他转移性支出</t>
  </si>
  <si>
    <t>1102101</t>
  </si>
  <si>
    <t>接受其他地区援助收入</t>
  </si>
  <si>
    <t>补助下级支出</t>
  </si>
  <si>
    <t>1102102</t>
  </si>
  <si>
    <t>生态保护补偿转移性收入</t>
  </si>
  <si>
    <t>1102103</t>
  </si>
  <si>
    <t>土地指标调剂转移性收入</t>
  </si>
  <si>
    <t>1102199</t>
  </si>
  <si>
    <t>其他转移性收入</t>
  </si>
  <si>
    <t>105</t>
  </si>
  <si>
    <t>债务收入</t>
  </si>
  <si>
    <t>231</t>
  </si>
  <si>
    <t>债务还本支出</t>
  </si>
  <si>
    <t>10504</t>
  </si>
  <si>
    <t>地方政府债务收入</t>
  </si>
  <si>
    <t>23103</t>
  </si>
  <si>
    <t>地方政府一般债务还本支出</t>
  </si>
  <si>
    <t>1050401</t>
  </si>
  <si>
    <t>一般债务收入</t>
  </si>
  <si>
    <t>上解收入</t>
  </si>
  <si>
    <t>体制上解收入</t>
  </si>
  <si>
    <t>专项上解收入</t>
  </si>
  <si>
    <t>债务转贷收入</t>
  </si>
  <si>
    <t>债务转贷支出</t>
  </si>
  <si>
    <t>地方政府一般债务转贷收入</t>
  </si>
  <si>
    <t>地方政府一般债务转贷支出</t>
  </si>
  <si>
    <t>省补助计划单列市收入</t>
  </si>
  <si>
    <t>计划单列市上解省支出</t>
  </si>
  <si>
    <t>计划单列市上解省收入</t>
  </si>
  <si>
    <t>省补助计划单列市支出</t>
  </si>
  <si>
    <t>2024年一般公共预算支出表（基本）</t>
  </si>
  <si>
    <t>单位:万元</t>
  </si>
  <si>
    <t>支出功能科目</t>
  </si>
  <si>
    <t>总计</t>
  </si>
  <si>
    <t>501 机关工资福利支出</t>
  </si>
  <si>
    <t>502 机关商品和服务支出</t>
  </si>
  <si>
    <t>503 机关资本性支出</t>
  </si>
  <si>
    <t>505 对事业单位经常性补助</t>
  </si>
  <si>
    <t>506 对事业单位资本性补助</t>
  </si>
  <si>
    <t>509 对个人和家庭的补助</t>
  </si>
  <si>
    <t>小计</t>
  </si>
  <si>
    <t>50101 工资奖金津补贴</t>
  </si>
  <si>
    <t>50102 社会保障缴费</t>
  </si>
  <si>
    <t>50103 住房公积金</t>
  </si>
  <si>
    <t>50199 其他工资福利支出</t>
  </si>
  <si>
    <t>50201 办公经费</t>
  </si>
  <si>
    <t>50202 会议费</t>
  </si>
  <si>
    <t>50203 培训费</t>
  </si>
  <si>
    <t>50204 专用材料购置费</t>
  </si>
  <si>
    <t>50205 委托业务费</t>
  </si>
  <si>
    <t>50206 公务接待费</t>
  </si>
  <si>
    <t>50207 因公出国（境）费用</t>
  </si>
  <si>
    <t>50208 公务用车运行维护费</t>
  </si>
  <si>
    <t>50209 维修（护）费</t>
  </si>
  <si>
    <t>50299 其他商品和服务支出</t>
  </si>
  <si>
    <t>50306 设备购置</t>
  </si>
  <si>
    <t>50501 工资福利支出</t>
  </si>
  <si>
    <t>50502 商品和服务支出</t>
  </si>
  <si>
    <t>50601 资本性支出</t>
  </si>
  <si>
    <t>50901 社会福利和救助</t>
  </si>
  <si>
    <t>50905 离退休费</t>
  </si>
  <si>
    <t>50999 其他对个人和家庭的补助</t>
  </si>
  <si>
    <t>201 一般公共服务支出</t>
  </si>
  <si>
    <t xml:space="preserve">  20101 人大事务</t>
  </si>
  <si>
    <t xml:space="preserve">    2010101 行政运行</t>
  </si>
  <si>
    <t xml:space="preserve">  20102 政协事务</t>
  </si>
  <si>
    <t xml:space="preserve">    2010201 行政运行</t>
  </si>
  <si>
    <t xml:space="preserve">  20103 政府办公厅(室)及相关机构事务</t>
  </si>
  <si>
    <t xml:space="preserve">    2010301 行政运行</t>
  </si>
  <si>
    <t xml:space="preserve">    2010303 机关服务</t>
  </si>
  <si>
    <t xml:space="preserve">    2010350 事业运行</t>
  </si>
  <si>
    <t xml:space="preserve">    2010399 其他政府办公厅(室)及相关机构事务支出</t>
  </si>
  <si>
    <t xml:space="preserve">  20104 发展与改革事务</t>
  </si>
  <si>
    <t xml:space="preserve">    2010401 行政运行</t>
  </si>
  <si>
    <t xml:space="preserve">    2010450 事业运行</t>
  </si>
  <si>
    <t xml:space="preserve">  20105 统计信息事务</t>
  </si>
  <si>
    <t xml:space="preserve">    2010501 行政运行</t>
  </si>
  <si>
    <t xml:space="preserve">    2010550 事业运行</t>
  </si>
  <si>
    <t xml:space="preserve">  20106 财政事务</t>
  </si>
  <si>
    <t xml:space="preserve">    2010601 行政运行</t>
  </si>
  <si>
    <t xml:space="preserve">    2010650 事业运行</t>
  </si>
  <si>
    <t xml:space="preserve">  20108 审计事务</t>
  </si>
  <si>
    <t xml:space="preserve">    2010801 行政运行</t>
  </si>
  <si>
    <t xml:space="preserve">    2010850 事业运行</t>
  </si>
  <si>
    <t xml:space="preserve">  20111 纪检监察事务</t>
  </si>
  <si>
    <t xml:space="preserve">    2011101 行政运行</t>
  </si>
  <si>
    <t xml:space="preserve">    2011150 事业运行</t>
  </si>
  <si>
    <t xml:space="preserve">  20126 档案事务</t>
  </si>
  <si>
    <t xml:space="preserve">    2012604 档案馆</t>
  </si>
  <si>
    <t xml:space="preserve">  20128 民主党派及工商联事务</t>
  </si>
  <si>
    <t xml:space="preserve">    2012801 行政运行</t>
  </si>
  <si>
    <t xml:space="preserve">  20129 群众团体事务</t>
  </si>
  <si>
    <t xml:space="preserve">    2012901 行政运行</t>
  </si>
  <si>
    <t xml:space="preserve">    2012950 事业运行</t>
  </si>
  <si>
    <t xml:space="preserve">  20131 党委办公厅(室)及相关机构事务</t>
  </si>
  <si>
    <t xml:space="preserve">    2013101 行政运行</t>
  </si>
  <si>
    <t xml:space="preserve">    2013150 事业运行</t>
  </si>
  <si>
    <t xml:space="preserve">  20132 组织事务</t>
  </si>
  <si>
    <t xml:space="preserve">    2013201 行政运行</t>
  </si>
  <si>
    <t xml:space="preserve">    2013250 事业运行</t>
  </si>
  <si>
    <t xml:space="preserve">  20133 宣传事务</t>
  </si>
  <si>
    <t xml:space="preserve">    2013301 行政运行</t>
  </si>
  <si>
    <t xml:space="preserve">  20134 统战事务</t>
  </si>
  <si>
    <t xml:space="preserve">    2013401 行政运行</t>
  </si>
  <si>
    <t xml:space="preserve">    2013450 事业运行</t>
  </si>
  <si>
    <t xml:space="preserve">  20136 其他共产党事务支出</t>
  </si>
  <si>
    <t xml:space="preserve">    2013601 行政运行</t>
  </si>
  <si>
    <t xml:space="preserve">    2013650 事业运行</t>
  </si>
  <si>
    <t xml:space="preserve">  20137 网信事务</t>
  </si>
  <si>
    <t xml:space="preserve">    2013704 信息安全事务</t>
  </si>
  <si>
    <t xml:space="preserve">  20138 市场监督管理事务</t>
  </si>
  <si>
    <t xml:space="preserve">    2013801 行政运行</t>
  </si>
  <si>
    <t xml:space="preserve">    2013850 事业运行</t>
  </si>
  <si>
    <t xml:space="preserve">  20140 信访事务</t>
  </si>
  <si>
    <t xml:space="preserve">    2014001 行政运行</t>
  </si>
  <si>
    <t xml:space="preserve">    2014099 其他信访事务支出</t>
  </si>
  <si>
    <t xml:space="preserve">  20199 其他一般公共服务支出</t>
  </si>
  <si>
    <t xml:space="preserve">    2019999 其他一般公共服务支出</t>
  </si>
  <si>
    <t>204 公共安全支出</t>
  </si>
  <si>
    <t xml:space="preserve">  20406 司法</t>
  </si>
  <si>
    <t xml:space="preserve">    2040601 行政运行</t>
  </si>
  <si>
    <t xml:space="preserve">    2040650 事业运行</t>
  </si>
  <si>
    <t>205 教育支出</t>
  </si>
  <si>
    <t xml:space="preserve">  20501 教育管理事务</t>
  </si>
  <si>
    <t xml:space="preserve">    2050101 行政运行</t>
  </si>
  <si>
    <t xml:space="preserve">  20502 普通教育</t>
  </si>
  <si>
    <t xml:space="preserve">    2050201 学前教育</t>
  </si>
  <si>
    <t xml:space="preserve">    2050202 小学教育</t>
  </si>
  <si>
    <t xml:space="preserve">  20507 特殊教育</t>
  </si>
  <si>
    <t xml:space="preserve">    2050701 特殊学校教育</t>
  </si>
  <si>
    <t xml:space="preserve">  20508 进修及培训</t>
  </si>
  <si>
    <t xml:space="preserve">    2050801 教师进修</t>
  </si>
  <si>
    <t xml:space="preserve">    2050802 干部教育</t>
  </si>
  <si>
    <t>206 科学技术支出</t>
  </si>
  <si>
    <t xml:space="preserve">  20601 科学技术管理事务</t>
  </si>
  <si>
    <t xml:space="preserve">    2060101 行政运行</t>
  </si>
  <si>
    <t>207 文化旅游体育与传媒支出</t>
  </si>
  <si>
    <t xml:space="preserve">  20701 文化和旅游</t>
  </si>
  <si>
    <t xml:space="preserve">    2070101 行政运行</t>
  </si>
  <si>
    <t xml:space="preserve">    2070109 群众文化</t>
  </si>
  <si>
    <t>208 社会保障和就业支出</t>
  </si>
  <si>
    <t xml:space="preserve">  20801 人力资源和社会保障管理事务</t>
  </si>
  <si>
    <t xml:space="preserve">    2080101 行政运行</t>
  </si>
  <si>
    <t xml:space="preserve">    2080105 劳动保障监察</t>
  </si>
  <si>
    <t xml:space="preserve">    2080150 事业运行</t>
  </si>
  <si>
    <t xml:space="preserve">  20802 民政管理事务</t>
  </si>
  <si>
    <t xml:space="preserve">    2080201 行政运行</t>
  </si>
  <si>
    <t xml:space="preserve">    2080299 其他民政管理事务支出</t>
  </si>
  <si>
    <t xml:space="preserve">  20805 行政事业单位养老支出</t>
  </si>
  <si>
    <t xml:space="preserve">    2080501 行政单位离退休</t>
  </si>
  <si>
    <t xml:space="preserve">    2080502 事业单位离退休</t>
  </si>
  <si>
    <t xml:space="preserve">    2080505 机关事业单位基本养老保险缴费支出</t>
  </si>
  <si>
    <t xml:space="preserve">    2080506 机关事业单位职业年金缴费支出</t>
  </si>
  <si>
    <t xml:space="preserve">  20808 抚恤</t>
  </si>
  <si>
    <t xml:space="preserve">    2080801 死亡抚恤</t>
  </si>
  <si>
    <t xml:space="preserve">    2080802 伤残抚恤</t>
  </si>
  <si>
    <t xml:space="preserve">  20811 残疾人事业</t>
  </si>
  <si>
    <t xml:space="preserve">    2081101 行政运行</t>
  </si>
  <si>
    <t xml:space="preserve">    2081199 其他残疾人事业支出</t>
  </si>
  <si>
    <t xml:space="preserve">  20816 红十字事业</t>
  </si>
  <si>
    <t xml:space="preserve">    2081601 行政运行</t>
  </si>
  <si>
    <t xml:space="preserve">  20828 退役军人管理事务</t>
  </si>
  <si>
    <t xml:space="preserve">    2082801 行政运行</t>
  </si>
  <si>
    <t xml:space="preserve">    2082850 事业运行</t>
  </si>
  <si>
    <t>210 卫生健康支出</t>
  </si>
  <si>
    <t xml:space="preserve">  21001 卫生健康管理事务</t>
  </si>
  <si>
    <t xml:space="preserve">    2100101 行政运行</t>
  </si>
  <si>
    <t xml:space="preserve">  21004 公共卫生</t>
  </si>
  <si>
    <t xml:space="preserve">    2100401 疾病预防控制机构</t>
  </si>
  <si>
    <t xml:space="preserve">  21011 行政事业单位医疗</t>
  </si>
  <si>
    <t xml:space="preserve">    2101101 行政单位医疗</t>
  </si>
  <si>
    <t xml:space="preserve">    2101102 事业单位医疗</t>
  </si>
  <si>
    <t xml:space="preserve">  21015 医疗保障管理事务</t>
  </si>
  <si>
    <t xml:space="preserve">    2101501 行政运行</t>
  </si>
  <si>
    <t>212 城乡社区支出</t>
  </si>
  <si>
    <t xml:space="preserve">  21201 城乡社区管理事务</t>
  </si>
  <si>
    <t xml:space="preserve">    2120101 行政运行</t>
  </si>
  <si>
    <t xml:space="preserve">    2120104 城管执法</t>
  </si>
  <si>
    <t xml:space="preserve">  21203 城乡社区公共设施</t>
  </si>
  <si>
    <t xml:space="preserve">    2120399 其他城乡社区公共设施支出</t>
  </si>
  <si>
    <t>213 农林水支出</t>
  </si>
  <si>
    <t xml:space="preserve">  21301 农业农村</t>
  </si>
  <si>
    <t xml:space="preserve">    2130101 行政运行</t>
  </si>
  <si>
    <t xml:space="preserve">    2130104 事业运行</t>
  </si>
  <si>
    <t xml:space="preserve">  21302 林业和草原</t>
  </si>
  <si>
    <t xml:space="preserve">    2130204 事业机构</t>
  </si>
  <si>
    <t xml:space="preserve">  21303 水利</t>
  </si>
  <si>
    <t xml:space="preserve">    2130309 水行政执法监督</t>
  </si>
  <si>
    <t>215 资源勘探工业信息等支出</t>
  </si>
  <si>
    <t xml:space="preserve">  21505 工业和信息产业监管</t>
  </si>
  <si>
    <t xml:space="preserve">    2150501 行政运行</t>
  </si>
  <si>
    <t xml:space="preserve">    2150550 事业运行</t>
  </si>
  <si>
    <t>216 商业服务业等支出</t>
  </si>
  <si>
    <t xml:space="preserve">  21602 商业流通事务</t>
  </si>
  <si>
    <t xml:space="preserve">    2160201 行政运行</t>
  </si>
  <si>
    <t xml:space="preserve">    2160250 事业运行</t>
  </si>
  <si>
    <t>221 住房保障支出</t>
  </si>
  <si>
    <t xml:space="preserve">  22102 住房改革支出</t>
  </si>
  <si>
    <t xml:space="preserve">    2210201 住房公积金</t>
  </si>
  <si>
    <t>224 灾害防治及应急管理支出</t>
  </si>
  <si>
    <t xml:space="preserve">  22401 应急管理事务</t>
  </si>
  <si>
    <t xml:space="preserve">    2240101 行政运行</t>
  </si>
  <si>
    <t xml:space="preserve">    2240106 安全监管</t>
  </si>
  <si>
    <t xml:space="preserve">    2240150 事业运行</t>
  </si>
  <si>
    <t>2024年一般公共预算支出“三公”经费预算表</t>
  </si>
  <si>
    <t>项目名称</t>
  </si>
  <si>
    <t>因公出国（境）费</t>
  </si>
  <si>
    <t>公务用车购置及运行费</t>
  </si>
  <si>
    <t>公务用车购置费</t>
  </si>
  <si>
    <t>公务用车运行费</t>
  </si>
  <si>
    <t>公务接待费</t>
  </si>
  <si>
    <t>合计</t>
  </si>
  <si>
    <t>溪湖区政府一般债券限额和余额情况表</t>
  </si>
  <si>
    <r>
      <rPr>
        <sz val="11"/>
        <rFont val="Times New Roman"/>
        <charset val="134"/>
      </rPr>
      <t xml:space="preserve">         </t>
    </r>
    <r>
      <rPr>
        <sz val="11"/>
        <rFont val="宋体"/>
        <charset val="134"/>
      </rPr>
      <t>单位：万元</t>
    </r>
  </si>
  <si>
    <t>地区</t>
  </si>
  <si>
    <t>2022年</t>
  </si>
  <si>
    <t>2023年</t>
  </si>
  <si>
    <t>限额</t>
  </si>
  <si>
    <t>余额</t>
  </si>
  <si>
    <t>溪湖区</t>
  </si>
  <si>
    <t>2024年政府性基金预算收支表</t>
  </si>
  <si>
    <t xml:space="preserve">     单位：万元</t>
  </si>
  <si>
    <t>10301</t>
  </si>
  <si>
    <t>政府性基金收入</t>
  </si>
  <si>
    <t>1030102</t>
  </si>
  <si>
    <t>农网还贷资金收入</t>
  </si>
  <si>
    <t>20610</t>
  </si>
  <si>
    <t>核电站乏燃料处理处置基金支出</t>
  </si>
  <si>
    <t>103010202</t>
  </si>
  <si>
    <t>地方农网还贷资金收入</t>
  </si>
  <si>
    <t>2061001</t>
  </si>
  <si>
    <t>乏燃料运输</t>
  </si>
  <si>
    <t>1030112</t>
  </si>
  <si>
    <t>海南省高等级公路车辆通行附加费收入</t>
  </si>
  <si>
    <t>2061002</t>
  </si>
  <si>
    <t>乏燃料离堆贮存</t>
  </si>
  <si>
    <t>1030129</t>
  </si>
  <si>
    <t>国家电影事业发展专项资金收入</t>
  </si>
  <si>
    <t>2061003</t>
  </si>
  <si>
    <t>乏燃料后处理</t>
  </si>
  <si>
    <t>1030146</t>
  </si>
  <si>
    <t>国有土地收益基金收入</t>
  </si>
  <si>
    <t>2061004</t>
  </si>
  <si>
    <t>高放废物的处理处置</t>
  </si>
  <si>
    <t>1030147</t>
  </si>
  <si>
    <t>农业土地开发资金收入</t>
  </si>
  <si>
    <t>2061005</t>
  </si>
  <si>
    <t>乏燃料后处理厂的建设、运行、改造和退役</t>
  </si>
  <si>
    <t>1030148</t>
  </si>
  <si>
    <t>国有土地使用权出让收入</t>
  </si>
  <si>
    <t>2061099</t>
  </si>
  <si>
    <t>其他乏燃料处理处置基金支出</t>
  </si>
  <si>
    <t>103014801</t>
  </si>
  <si>
    <t>土地出让价款收入</t>
  </si>
  <si>
    <t>103014802</t>
  </si>
  <si>
    <t>补缴的土地价款</t>
  </si>
  <si>
    <t>20707</t>
  </si>
  <si>
    <t>国家电影事业发展专项资金安排的支出</t>
  </si>
  <si>
    <t>103014803</t>
  </si>
  <si>
    <t>划拨土地收入</t>
  </si>
  <si>
    <t>2070701</t>
  </si>
  <si>
    <t>资助国产影片放映</t>
  </si>
  <si>
    <t>103014898</t>
  </si>
  <si>
    <t>缴纳新增建设用地土地有偿使用费</t>
  </si>
  <si>
    <t>2070702</t>
  </si>
  <si>
    <t>资助影院建设</t>
  </si>
  <si>
    <t>103014899</t>
  </si>
  <si>
    <t>其他土地出让收入</t>
  </si>
  <si>
    <t>2070703</t>
  </si>
  <si>
    <t>资助少数民族语电影译制</t>
  </si>
  <si>
    <t>1030150</t>
  </si>
  <si>
    <t>大中型水库库区基金收入</t>
  </si>
  <si>
    <t>2070704</t>
  </si>
  <si>
    <t>购买农村电影公益性放映版权服务</t>
  </si>
  <si>
    <t>103015002</t>
  </si>
  <si>
    <t>地方大中型水库库区基金收入</t>
  </si>
  <si>
    <t>2070799</t>
  </si>
  <si>
    <t>其他国家电影事业发展专项资金支出</t>
  </si>
  <si>
    <t>1030155</t>
  </si>
  <si>
    <t>彩票公益金收入</t>
  </si>
  <si>
    <t>20709</t>
  </si>
  <si>
    <t>旅游发展基金支出</t>
  </si>
  <si>
    <t>103015501</t>
  </si>
  <si>
    <t>福利彩票公益金收入</t>
  </si>
  <si>
    <t>2070901</t>
  </si>
  <si>
    <t>宣传促销</t>
  </si>
  <si>
    <t>103015502</t>
  </si>
  <si>
    <t>体育彩票公益金收入</t>
  </si>
  <si>
    <t>2070902</t>
  </si>
  <si>
    <t>行业规划</t>
  </si>
  <si>
    <t>1030156</t>
  </si>
  <si>
    <t>城市基础设施配套费收入</t>
  </si>
  <si>
    <t>2070903</t>
  </si>
  <si>
    <t>旅游事业补助</t>
  </si>
  <si>
    <t>1030157</t>
  </si>
  <si>
    <t>小型水库移民扶助基金收入</t>
  </si>
  <si>
    <t>2070904</t>
  </si>
  <si>
    <t>地方旅游开发项目补助</t>
  </si>
  <si>
    <t>1030158</t>
  </si>
  <si>
    <t>国家重大水利工程建设基金收入</t>
  </si>
  <si>
    <t>2070999</t>
  </si>
  <si>
    <t>其他旅游发展基金支出</t>
  </si>
  <si>
    <t>103015803</t>
  </si>
  <si>
    <t>地方重大水利工程建设资金</t>
  </si>
  <si>
    <t>20710</t>
  </si>
  <si>
    <t>国家电影事业发展专项资金对应专项债务收入安排的支出</t>
  </si>
  <si>
    <t>1030159</t>
  </si>
  <si>
    <t>车辆通行费</t>
  </si>
  <si>
    <t>2071001</t>
  </si>
  <si>
    <t>资助城市影院</t>
  </si>
  <si>
    <t>1030175</t>
  </si>
  <si>
    <t>废弃电器电子产品处理基金收入</t>
  </si>
  <si>
    <t>2071099</t>
  </si>
  <si>
    <t>其他国家电影事业发展专项资金对应专项债务收入支出</t>
  </si>
  <si>
    <t>1030178</t>
  </si>
  <si>
    <t>污水处理费收入</t>
  </si>
  <si>
    <t>1030180</t>
  </si>
  <si>
    <t>彩票发行机构和彩票销售机构的业务费用</t>
  </si>
  <si>
    <t>20822</t>
  </si>
  <si>
    <t>大中型水库移民后期扶持基金支出</t>
  </si>
  <si>
    <t>103018003</t>
  </si>
  <si>
    <t>福利彩票销售机构的业务费用</t>
  </si>
  <si>
    <t>2082201</t>
  </si>
  <si>
    <t>移民补助</t>
  </si>
  <si>
    <t>103018004</t>
  </si>
  <si>
    <t>体育彩票销售机构的业务费用</t>
  </si>
  <si>
    <t>2082202</t>
  </si>
  <si>
    <t>基础设施建设和经济发展</t>
  </si>
  <si>
    <t>103018005</t>
  </si>
  <si>
    <t>彩票兑奖周转金</t>
  </si>
  <si>
    <t>2082299</t>
  </si>
  <si>
    <t>其他大中型水库移民后期扶持基金支出</t>
  </si>
  <si>
    <t>103018006</t>
  </si>
  <si>
    <t>彩票发行销售风险基金</t>
  </si>
  <si>
    <t>20823</t>
  </si>
  <si>
    <t>小型水库移民扶助基金安排的支出</t>
  </si>
  <si>
    <t>103018007</t>
  </si>
  <si>
    <t>彩票市场调控资金收入</t>
  </si>
  <si>
    <t>2082301</t>
  </si>
  <si>
    <t>1030181</t>
  </si>
  <si>
    <t>抗疫特别国债财务基金收入</t>
  </si>
  <si>
    <t>2082302</t>
  </si>
  <si>
    <t>1030199</t>
  </si>
  <si>
    <t>其他政府性基金收入</t>
  </si>
  <si>
    <t>2082399</t>
  </si>
  <si>
    <t>其他小型水库移民扶助基金支出</t>
  </si>
  <si>
    <t>10310</t>
  </si>
  <si>
    <t>专项债务对应项目专项收入</t>
  </si>
  <si>
    <t>20829</t>
  </si>
  <si>
    <t>小型水库移民扶助基金对应专项债务收入安排的支出</t>
  </si>
  <si>
    <t>1031003</t>
  </si>
  <si>
    <t>海南省高等级公路车辆通行附加费专项债务对应项目专项收入</t>
  </si>
  <si>
    <t>2082901</t>
  </si>
  <si>
    <t>1031005</t>
  </si>
  <si>
    <t>国家电影事业发展专项资金专项债务对应项目专项收入</t>
  </si>
  <si>
    <t>2082999</t>
  </si>
  <si>
    <t>其他小型水库移民扶助基金对应专项债务收入安排的支出</t>
  </si>
  <si>
    <t>1031006</t>
  </si>
  <si>
    <t>国有土地使用权出让金专项债务对应项目专项收入</t>
  </si>
  <si>
    <t>103100601</t>
  </si>
  <si>
    <t>土地储备专项债券对应项目专项收入</t>
  </si>
  <si>
    <t>21160</t>
  </si>
  <si>
    <t>可再生能源电价附加收入安排的支出</t>
  </si>
  <si>
    <t>103100602</t>
  </si>
  <si>
    <t>棚户区改造专项债券对应项目专项收入</t>
  </si>
  <si>
    <t>2116001</t>
  </si>
  <si>
    <t>风力发电补助</t>
  </si>
  <si>
    <t>103100699</t>
  </si>
  <si>
    <t>其他国有土地使用权出让金专项债务对应项目专项收入</t>
  </si>
  <si>
    <t>2116002</t>
  </si>
  <si>
    <t>太阳能发电补助</t>
  </si>
  <si>
    <t>1031008</t>
  </si>
  <si>
    <t>农业土地开发资金专项债务对应项目专项收入</t>
  </si>
  <si>
    <t>2116003</t>
  </si>
  <si>
    <t>生物质能发电补助</t>
  </si>
  <si>
    <t>1031009</t>
  </si>
  <si>
    <t>大中型水库库区基金专项债务对应项目专项收入</t>
  </si>
  <si>
    <t>2116099</t>
  </si>
  <si>
    <t>其他可再生能源电价附加收入安排的支出</t>
  </si>
  <si>
    <t>1031010</t>
  </si>
  <si>
    <t>城市基础设施配套费专项债务对应项目专项收入</t>
  </si>
  <si>
    <t>21161</t>
  </si>
  <si>
    <t>废弃电器电子产品处理基金支出</t>
  </si>
  <si>
    <t>1031011</t>
  </si>
  <si>
    <t>小型水库移民扶助基金专项债务对应项目专项收入</t>
  </si>
  <si>
    <t>2116101</t>
  </si>
  <si>
    <t>回收处理费用补贴</t>
  </si>
  <si>
    <t>1031012</t>
  </si>
  <si>
    <t>国家重大水利工程建设基金专项债务对应项目专项收入</t>
  </si>
  <si>
    <t>2116102</t>
  </si>
  <si>
    <t>信息系统建设</t>
  </si>
  <si>
    <t>1031013</t>
  </si>
  <si>
    <t>车辆通行费专项债务对应项目专项收入</t>
  </si>
  <si>
    <t>2116103</t>
  </si>
  <si>
    <t>基金征管经费</t>
  </si>
  <si>
    <t>103101301</t>
  </si>
  <si>
    <t>政府收费公路专项债券对应项目专项收入</t>
  </si>
  <si>
    <t>2116104</t>
  </si>
  <si>
    <t>其他废弃电器电子产品处理基金支出</t>
  </si>
  <si>
    <t>103101399</t>
  </si>
  <si>
    <t>其他车辆通行费专项债务对应项目专项收入</t>
  </si>
  <si>
    <t>1031014</t>
  </si>
  <si>
    <t>污水处理费专项债务对应项目专项收入</t>
  </si>
  <si>
    <t>21208</t>
  </si>
  <si>
    <t>国有土地使用权出让收入安排的支出</t>
  </si>
  <si>
    <t>1031099</t>
  </si>
  <si>
    <t>其他政府性基金专项债务对应项目专项收入</t>
  </si>
  <si>
    <t>2120801</t>
  </si>
  <si>
    <t>征地和拆迁补偿支出</t>
  </si>
  <si>
    <t>103109998</t>
  </si>
  <si>
    <t>其他地方自行试点项目收益专项债券对应项目专项收入</t>
  </si>
  <si>
    <t>2120802</t>
  </si>
  <si>
    <t>土地开发支出</t>
  </si>
  <si>
    <t>103109999</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</si>
  <si>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</si>
  <si>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</si>
  <si>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</si>
  <si>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</si>
  <si>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</si>
  <si>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</si>
  <si>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</si>
  <si>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</si>
  <si>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</si>
  <si>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</si>
  <si>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</si>
  <si>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</si>
  <si>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</si>
  <si>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</si>
  <si>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</si>
  <si>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</si>
  <si>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</si>
  <si>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</si>
  <si>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</si>
  <si>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</si>
  <si>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</si>
  <si>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</si>
  <si>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</si>
  <si>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</si>
  <si>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</si>
  <si>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</si>
  <si>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</si>
  <si>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</si>
  <si>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</si>
  <si>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</si>
  <si>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</si>
  <si>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</si>
  <si>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</si>
  <si>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</si>
  <si>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</si>
  <si>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</si>
  <si>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</si>
  <si>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</si>
  <si>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</si>
  <si>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</si>
  <si>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</si>
  <si>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</si>
  <si>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</si>
  <si>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</si>
  <si>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</si>
  <si>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</si>
  <si>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</si>
  <si>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</si>
  <si>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</si>
  <si>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</si>
  <si>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</si>
  <si>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</si>
  <si>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</si>
  <si>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</si>
  <si>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</si>
  <si>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</si>
  <si>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</si>
  <si>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</si>
  <si>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</si>
  <si>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</si>
  <si>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</si>
  <si>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</si>
  <si>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</si>
  <si>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</si>
  <si>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</si>
  <si>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</si>
  <si>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</si>
  <si>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</si>
  <si>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</si>
  <si>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</si>
  <si>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</si>
  <si>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</si>
  <si>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</si>
  <si>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</si>
  <si>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</si>
  <si>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</si>
  <si>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</si>
  <si>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</si>
  <si>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</si>
  <si>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</si>
  <si>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</si>
  <si>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</si>
  <si>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</si>
  <si>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</si>
  <si>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</si>
  <si>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</si>
  <si>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</si>
  <si>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</si>
  <si>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</si>
  <si>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</si>
  <si>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21366</t>
  </si>
  <si>
    <t>大中型水库库区基金安排的支出</t>
  </si>
  <si>
    <t>2136601</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</si>
  <si>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</si>
  <si>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</si>
  <si>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</si>
  <si>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</si>
  <si>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</si>
  <si>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</si>
  <si>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</si>
  <si>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</si>
  <si>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</si>
  <si>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</si>
  <si>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</si>
  <si>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</si>
  <si>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</si>
  <si>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</si>
  <si>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</si>
  <si>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</si>
  <si>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</si>
  <si>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南水北调工程建设</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</si>
  <si>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</si>
  <si>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</si>
  <si>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</si>
  <si>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</si>
  <si>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</si>
  <si>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</si>
  <si>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</si>
  <si>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</si>
  <si>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</si>
  <si>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</si>
  <si>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</si>
  <si>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</si>
  <si>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</si>
  <si>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</si>
  <si>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</si>
  <si>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</si>
  <si>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</si>
  <si>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</si>
  <si>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</si>
  <si>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21460</t>
  </si>
  <si>
    <t>海南省高等级公路车辆通行附加费安排的支出</t>
  </si>
  <si>
    <t>2146001</t>
  </si>
  <si>
    <t>公路建设</t>
  </si>
  <si>
    <t>2146002</t>
  </si>
  <si>
    <t>公路养护</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</si>
  <si>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</si>
  <si>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</si>
  <si>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</si>
  <si>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</si>
  <si>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</si>
  <si>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</si>
  <si>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</si>
  <si>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</si>
  <si>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</si>
  <si>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</si>
  <si>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</si>
  <si>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</si>
  <si>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</si>
  <si>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</si>
  <si>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</si>
  <si>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</si>
  <si>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</si>
  <si>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</si>
  <si>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</si>
  <si>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</si>
  <si>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</si>
  <si>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</si>
  <si>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</si>
  <si>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</si>
  <si>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</si>
  <si>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</si>
  <si>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</si>
  <si>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</si>
  <si>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</si>
  <si>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</si>
  <si>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</si>
  <si>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</si>
  <si>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</si>
  <si>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</si>
  <si>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</si>
  <si>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</si>
  <si>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</si>
  <si>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</si>
  <si>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</si>
  <si>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</si>
  <si>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</si>
  <si>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</si>
  <si>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</si>
  <si>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</si>
  <si>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</si>
  <si>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</si>
  <si>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</si>
  <si>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</si>
  <si>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</si>
  <si>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</si>
  <si>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空管系统建设</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</si>
  <si>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</si>
  <si>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</si>
  <si>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</si>
  <si>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</si>
  <si>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</si>
  <si>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</si>
  <si>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</si>
  <si>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</si>
  <si>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</si>
  <si>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</si>
  <si>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</si>
  <si>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</si>
  <si>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</si>
  <si>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</si>
  <si>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</si>
  <si>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</si>
  <si>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</si>
  <si>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</si>
  <si>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</si>
  <si>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</si>
  <si>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</si>
  <si>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</si>
  <si>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</si>
  <si>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</si>
  <si>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</si>
  <si>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</si>
  <si>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21562</t>
  </si>
  <si>
    <t>农网还贷资金支出</t>
  </si>
  <si>
    <t>2156201</t>
  </si>
  <si>
    <t>中央农网还贷资金支出</t>
  </si>
  <si>
    <t>2156202</t>
  </si>
  <si>
    <t>地方农网还贷资金支出</t>
  </si>
  <si>
    <t>2156299</t>
  </si>
  <si>
    <t>其他农网还贷资金支出</t>
  </si>
  <si>
    <t>2170402</t>
  </si>
  <si>
    <t>中央特别国债经营基金支出</t>
  </si>
  <si>
    <t>2170403</t>
  </si>
  <si>
    <t>中央特别国债经营基金财务支出</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</si>
  <si>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</si>
  <si>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</si>
  <si>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</si>
  <si>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</si>
  <si>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</si>
  <si>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</si>
  <si>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</si>
  <si>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</si>
  <si>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</si>
  <si>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</si>
  <si>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</si>
  <si>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</si>
  <si>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</si>
  <si>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</si>
  <si>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</si>
  <si>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</si>
  <si>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</si>
  <si>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</si>
  <si>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</si>
  <si>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</si>
  <si>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</si>
  <si>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</si>
  <si>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</si>
  <si>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</si>
  <si>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</si>
  <si>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</si>
  <si>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</si>
  <si>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</si>
  <si>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抗疫特别国债经营基金支出</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</si>
  <si>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</si>
  <si>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</si>
  <si>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</si>
  <si>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</si>
  <si>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</si>
  <si>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</si>
  <si>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</si>
  <si>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</si>
  <si>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</si>
  <si>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</si>
  <si>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</si>
  <si>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</si>
  <si>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</si>
  <si>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</si>
  <si>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</si>
  <si>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</si>
  <si>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</si>
  <si>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</si>
  <si>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</si>
  <si>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</si>
  <si>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</si>
  <si>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</si>
  <si>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</si>
  <si>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</si>
  <si>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</si>
  <si>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</si>
  <si>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</si>
  <si>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</si>
  <si>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</si>
  <si>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</si>
  <si>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</si>
  <si>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</si>
  <si>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</si>
  <si>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</si>
  <si>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</si>
  <si>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</si>
  <si>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</si>
  <si>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</si>
  <si>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</si>
  <si>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</si>
  <si>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</si>
  <si>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</si>
  <si>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</si>
  <si>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</si>
  <si>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</si>
  <si>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</si>
  <si>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</si>
  <si>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</si>
  <si>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</si>
  <si>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</si>
  <si>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</si>
  <si>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</si>
  <si>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</si>
  <si>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</si>
  <si>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</si>
  <si>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</si>
  <si>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</si>
  <si>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</si>
  <si>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</si>
  <si>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</si>
  <si>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</si>
  <si>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</si>
  <si>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</si>
  <si>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</si>
  <si>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</si>
  <si>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</si>
  <si>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</si>
  <si>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</si>
  <si>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</si>
  <si>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</si>
  <si>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</si>
  <si>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</si>
  <si>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</si>
  <si>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</si>
  <si>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</si>
  <si>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</si>
  <si>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</si>
  <si>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</si>
  <si>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</si>
  <si>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</si>
  <si>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</si>
  <si>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</si>
  <si>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</si>
  <si>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</si>
  <si>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</si>
  <si>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</si>
  <si>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</si>
  <si>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</si>
  <si>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</si>
  <si>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</si>
  <si>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</si>
  <si>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</si>
  <si>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</si>
  <si>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</si>
  <si>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</si>
  <si>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</si>
  <si>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</si>
  <si>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</si>
  <si>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</si>
  <si>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</si>
  <si>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</si>
  <si>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</si>
  <si>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</si>
  <si>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</si>
  <si>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</si>
  <si>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</si>
  <si>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</si>
  <si>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</si>
  <si>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</si>
  <si>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</si>
  <si>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</si>
  <si>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</si>
  <si>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</si>
  <si>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</si>
  <si>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</si>
  <si>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</si>
  <si>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</si>
  <si>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</si>
  <si>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</si>
  <si>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减免房租补贴</t>
  </si>
  <si>
    <t>2340202</t>
  </si>
  <si>
    <t>重点企业贷款贴息</t>
  </si>
  <si>
    <t>2340203</t>
  </si>
  <si>
    <t>创业担保贷款贴息</t>
  </si>
  <si>
    <t>2340204</t>
  </si>
  <si>
    <t>援企稳岗补贴</t>
  </si>
  <si>
    <t>2340205</t>
  </si>
  <si>
    <t>困难群众基本生活补助</t>
  </si>
  <si>
    <t>2340299</t>
  </si>
  <si>
    <t>其他抗疫相关支出</t>
  </si>
  <si>
    <t>23004</t>
  </si>
  <si>
    <t>政府性基金转移支付</t>
  </si>
  <si>
    <t>1050402</t>
  </si>
  <si>
    <t>专项债务收入</t>
  </si>
  <si>
    <t>2300603</t>
  </si>
  <si>
    <t>政府性基金上解支出</t>
  </si>
  <si>
    <t>11004</t>
  </si>
  <si>
    <t>政府性基金转移支付收入</t>
  </si>
  <si>
    <t>2300802</t>
  </si>
  <si>
    <t>政府性基金预算调出资金</t>
  </si>
  <si>
    <t>11006</t>
  </si>
  <si>
    <t>1100603</t>
  </si>
  <si>
    <t>政府性基金上解收入</t>
  </si>
  <si>
    <t>2300902</t>
  </si>
  <si>
    <t>政府性基金年终结余</t>
  </si>
  <si>
    <t>23011</t>
  </si>
  <si>
    <t>1100802</t>
  </si>
  <si>
    <t>政府性基金预算上年结余收入</t>
  </si>
  <si>
    <t>1100902</t>
  </si>
  <si>
    <t>调入政府性基金预算资金</t>
  </si>
  <si>
    <t>110090299</t>
  </si>
  <si>
    <t>其他调入政府性基金预算资金</t>
  </si>
  <si>
    <t>11011</t>
  </si>
  <si>
    <t>1101102</t>
  </si>
  <si>
    <t>地方政府专项债务转贷收入</t>
  </si>
  <si>
    <t>23104</t>
  </si>
  <si>
    <t>地方政府专项债务还本支出</t>
  </si>
  <si>
    <r>
      <rPr>
        <sz val="18"/>
        <color theme="1"/>
        <rFont val="Times New Roman"/>
        <charset val="134"/>
      </rPr>
      <t>2024</t>
    </r>
    <r>
      <rPr>
        <sz val="18"/>
        <color theme="1"/>
        <rFont val="宋体"/>
        <charset val="134"/>
      </rPr>
      <t>年政府性基金预算支出资金来源表</t>
    </r>
  </si>
  <si>
    <t>当年地方本
级收入安排</t>
  </si>
  <si>
    <t>政府性基金转
移支付收入安排</t>
  </si>
  <si>
    <t>上年结余</t>
  </si>
  <si>
    <t>政府债务资金</t>
  </si>
  <si>
    <t>其他资金</t>
  </si>
  <si>
    <t>溪湖区政府专项债券限额和余额情况表</t>
  </si>
  <si>
    <t>2024年国有资本经营预算收支表</t>
  </si>
  <si>
    <t xml:space="preserve">上年预计执行数 </t>
  </si>
  <si>
    <t>省本级</t>
  </si>
  <si>
    <t>地市级及以下</t>
  </si>
  <si>
    <t>1030601</t>
  </si>
  <si>
    <t>一、利润收入</t>
  </si>
  <si>
    <t>20804</t>
  </si>
  <si>
    <t>一、补充全国社会保障基金</t>
  </si>
  <si>
    <t>1030602</t>
  </si>
  <si>
    <t>二、股利、股息收入</t>
  </si>
  <si>
    <t>22301</t>
  </si>
  <si>
    <t>二、解决历史遗留问题及改革成本支出</t>
  </si>
  <si>
    <t>1030603</t>
  </si>
  <si>
    <t>三、产权转让收入</t>
  </si>
  <si>
    <t>22302</t>
  </si>
  <si>
    <t>三、国有企业资本金注入</t>
  </si>
  <si>
    <t>1030604</t>
  </si>
  <si>
    <t>四、清算收入</t>
  </si>
  <si>
    <t>22303</t>
  </si>
  <si>
    <t>四、国有企业政策性补贴</t>
  </si>
  <si>
    <t>1030698</t>
  </si>
  <si>
    <t>五、其他国有资本经营预算收入</t>
  </si>
  <si>
    <t>22399</t>
  </si>
  <si>
    <t>五、其他国有资本经营预算支出</t>
  </si>
  <si>
    <t>11005</t>
  </si>
  <si>
    <t>国有资本经营预算转移支付收入</t>
  </si>
  <si>
    <t>23005</t>
  </si>
  <si>
    <t>国有资本经营预算转移支付</t>
  </si>
  <si>
    <t>1100501</t>
  </si>
  <si>
    <t>2300501</t>
  </si>
  <si>
    <t>国有资本经营预算转移支付支出</t>
  </si>
  <si>
    <t>1100604</t>
  </si>
  <si>
    <t>国有资本经营预算上解收入</t>
  </si>
  <si>
    <t>2300604</t>
  </si>
  <si>
    <t>国有资本经营预算上解支出</t>
  </si>
  <si>
    <t>1100804</t>
  </si>
  <si>
    <t>国有资本经营预算上年结余收入</t>
  </si>
  <si>
    <t>2300803</t>
  </si>
  <si>
    <t>国有资本经营预算调出资金</t>
  </si>
  <si>
    <t>2300918</t>
  </si>
  <si>
    <t>国有资本经营预算年终结余</t>
  </si>
  <si>
    <t>收 入 总 计</t>
  </si>
  <si>
    <t>支 出 总 计</t>
  </si>
  <si>
    <t>注：1.国有资本经营预算转移支付收入_合计=国有资本经营预算转移支付收入_省本级+国有资本经营预算转移支付收入_计划单列市</t>
  </si>
  <si>
    <t>注：2.国有资本经营预算上解支出_合计=国有资本经营预算上解支出_省本级+国有资本经营预算上解支出_计划单列市</t>
  </si>
  <si>
    <t>注：3.国有资本经营预算上解收入_合计=0；国有资本经营预算转移支付支出_合计=0。已禁止录入。</t>
  </si>
  <si>
    <r>
      <rPr>
        <sz val="18"/>
        <color theme="1"/>
        <rFont val="Times New Roman"/>
        <charset val="134"/>
      </rPr>
      <t>2024</t>
    </r>
    <r>
      <rPr>
        <sz val="18"/>
        <color theme="1"/>
        <rFont val="宋体"/>
        <charset val="134"/>
      </rPr>
      <t>年国有资本经营预算收入表</t>
    </r>
  </si>
  <si>
    <t>科目名称/企业</t>
  </si>
  <si>
    <t>2023年
执行数</t>
  </si>
  <si>
    <t>2024年预算数</t>
  </si>
  <si>
    <t>金额小计</t>
  </si>
  <si>
    <t>省级</t>
  </si>
  <si>
    <t>地市级</t>
  </si>
  <si>
    <t>中央级</t>
  </si>
  <si>
    <r>
      <rPr>
        <sz val="18"/>
        <color rgb="FF000000"/>
        <rFont val="Times New Roman"/>
        <charset val="134"/>
      </rPr>
      <t>2024</t>
    </r>
    <r>
      <rPr>
        <sz val="18"/>
        <color rgb="FF000000"/>
        <rFont val="宋体"/>
        <charset val="134"/>
      </rPr>
      <t>年国有资本经营预算支出表</t>
    </r>
  </si>
  <si>
    <t>科目名称</t>
  </si>
  <si>
    <t>2023年执行数</t>
  </si>
  <si>
    <t>资本性支出</t>
  </si>
  <si>
    <t xml:space="preserve">费用性支出 </t>
  </si>
  <si>
    <t>2080451</t>
  </si>
  <si>
    <t>国有资本经营预算补充社保基金支出</t>
  </si>
  <si>
    <t>2080499</t>
  </si>
  <si>
    <t>用其他财政资金补充基金</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</si>
  <si>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</si>
  <si>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</si>
  <si>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</si>
  <si>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</si>
  <si>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</si>
  <si>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</si>
  <si>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</si>
  <si>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</si>
  <si>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</si>
  <si>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</si>
  <si>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</si>
  <si>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</si>
  <si>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</si>
  <si>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</si>
  <si>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</si>
  <si>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</si>
  <si>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</si>
  <si>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</si>
  <si>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</si>
  <si>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</si>
  <si>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</si>
  <si>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</si>
  <si>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</si>
  <si>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</si>
  <si>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</si>
  <si>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</si>
  <si>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</si>
  <si>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</si>
  <si>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</si>
  <si>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</si>
  <si>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</si>
  <si>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</si>
  <si>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2230208</t>
  </si>
  <si>
    <t>金融企业资本性支出</t>
  </si>
  <si>
    <t>2230299</t>
  </si>
  <si>
    <t>其他国有企业资本金注入</t>
  </si>
  <si>
    <t>2230301</t>
  </si>
  <si>
    <t>国有企业政策性补贴</t>
  </si>
  <si>
    <t>2239999</t>
  </si>
  <si>
    <t>其他国有资本经营预算支出</t>
  </si>
  <si>
    <t>2024年社会保险基金预算收入</t>
  </si>
  <si>
    <t>预算科目</t>
  </si>
  <si>
    <t>2023年预算数</t>
  </si>
  <si>
    <t>2023年预算数比2022年预算数</t>
  </si>
  <si>
    <t>增减额</t>
  </si>
  <si>
    <t>增减%</t>
  </si>
  <si>
    <t>全市社会保险基金预算收入合计</t>
  </si>
  <si>
    <t>城乡居民基本养老保险基金收入</t>
  </si>
  <si>
    <t>机关事业单位基本养老</t>
  </si>
  <si>
    <t>职工基本医疗保险基金收入（含生育保险）</t>
  </si>
  <si>
    <t>城乡居民基本医疗保险基金收入</t>
  </si>
  <si>
    <t>工伤保险基金收入</t>
  </si>
  <si>
    <t>失业保险基金收入</t>
  </si>
  <si>
    <t>2024年社会保险基金预算支出</t>
  </si>
  <si>
    <t>全市社会保险基金预算支出合计</t>
  </si>
  <si>
    <t>城乡居民基本养老保险基金支出</t>
  </si>
  <si>
    <t>机关事业单位基本养老保险基金支出</t>
  </si>
  <si>
    <t>职工基本医疗保险基金支出（含生育保险）</t>
  </si>
  <si>
    <t>城乡居民基本医疗保险基金支出</t>
  </si>
  <si>
    <t>工伤保险基金支出</t>
  </si>
  <si>
    <t>失业保险基金支出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</si>
</sst>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3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 #,##0\¥_-;_-* &quot;-&quot;\¥_-;_-@_-"/>
    <numFmt numFmtId="178" formatCode="_-* #,##0.00_-;\-* #,##0.00_-;_-* &quot;-&quot;??_-;_-@_-"/>
    <numFmt numFmtId="179" formatCode="_-&quot;$&quot;* #,##0_-;\-&quot;$&quot;* #,##0_-;_-&quot;$&quot;* &quot;-&quot;_-;_-@_-"/>
    <numFmt numFmtId="180" formatCode="_-&quot;$&quot;\ * #,##0.00_-;_-&quot;$&quot;\ * #,##0.00\-;_-&quot;$&quot;\ * &quot;-&quot;??_-;_-@_-"/>
    <numFmt numFmtId="181" formatCode="#,##0.00\¥;\-#,##0.00\¥"/>
    <numFmt numFmtId="182" formatCode="#,##0.00\¥;[Red]\-#,##0.00\¥"/>
    <numFmt numFmtId="183" formatCode="#,##0.0_);\(#,##0.0\)"/>
    <numFmt numFmtId="184" formatCode="_-&quot;$&quot;\ * #,##0_-;_-&quot;$&quot;\ * #,##0\-;_-&quot;$&quot;\ * &quot;-&quot;_-;_-@_-"/>
    <numFmt numFmtId="185" formatCode="&quot;$&quot;#,##0_);[Red]\(&quot;$&quot;#,##0\)"/>
    <numFmt numFmtId="186" formatCode="&quot;$&quot;#,##0.00_);[Red]\(&quot;$&quot;#,##0.00\)"/>
    <numFmt numFmtId="187" formatCode="&quot;$&quot;\ #,##0.00_-;[Red]&quot;$&quot;\ #,##0.00\-"/>
    <numFmt numFmtId="188" formatCode="#\ ??/??"/>
    <numFmt numFmtId="189" formatCode="_(&quot;$&quot;* #,##0.00_);_(&quot;$&quot;* \(#,##0.00\);_(&quot;$&quot;* &quot;-&quot;??_);_(@_)"/>
    <numFmt numFmtId="190" formatCode="_(&quot;$&quot;* #,##0_);_(&quot;$&quot;* \(#,##0\);_(&quot;$&quot;* &quot;-&quot;_);_(@_)"/>
    <numFmt numFmtId="191" formatCode="0_ ;[Red]\-0\ ;"/>
    <numFmt numFmtId="192" formatCode="_-* #,##0_$_-;\-* #,##0_$_-;_-* &quot;-&quot;_$_-;_-@_-"/>
    <numFmt numFmtId="193" formatCode="_-* #,##0.00_$_-;\-* #,##0.00_$_-;_-* &quot;-&quot;??_$_-;_-@_-"/>
    <numFmt numFmtId="194" formatCode="_-* #,##0&quot;$&quot;_-;\-* #,##0&quot;$&quot;_-;_-* &quot;-&quot;&quot;$&quot;_-;_-@_-"/>
    <numFmt numFmtId="195" formatCode="_-* #,##0.00&quot;$&quot;_-;\-* #,##0.00&quot;$&quot;_-;_-* &quot;-&quot;??&quot;$&quot;_-;_-@_-"/>
    <numFmt numFmtId="196" formatCode="yy\.mm\.dd"/>
    <numFmt numFmtId="197" formatCode="0.0"/>
    <numFmt numFmtId="198" formatCode="0.0_ "/>
    <numFmt numFmtId="199" formatCode="0_ "/>
    <numFmt numFmtId="200" formatCode="0.0%_ ;[Red]\-0.0%\ ;"/>
    <numFmt numFmtId="201" formatCode="_ * #,##0_ ;_ * \-#,##0_ ;_ * &quot;-&quot;??_ ;_ @_ "/>
    <numFmt numFmtId="202" formatCode="0.0%"/>
    <numFmt numFmtId="203" formatCode="#,##0_ "/>
    <numFmt numFmtId="204" formatCode="#,##0.0_ "/>
    <numFmt numFmtId="205" formatCode="0.00_ "/>
    <numFmt numFmtId="206" formatCode="\ @"/>
    <numFmt numFmtId="207" formatCode="0.0%_ ;[Red]\-0.0%\ ;\ "/>
  </numFmts>
  <fonts count="131">
    <font>
      <sz val="12"/>
      <color rgb="FF000000"/>
      <name val="宋体"/>
      <charset val="134"/>
    </font>
    <font>
      <sz val="10"/>
      <name val="Geneva"/>
      <charset val="134"/>
    </font>
    <font>
      <sz val="12"/>
      <name val="黑体"/>
      <charset val="134"/>
    </font>
    <font>
      <sz val="12"/>
      <name val="宋体"/>
      <charset val="134"/>
    </font>
    <font>
      <sz val="20"/>
      <name val="黑体"/>
      <charset val="134"/>
    </font>
    <font>
      <sz val="11"/>
      <name val="宋体"/>
      <charset val="134"/>
    </font>
    <font>
      <sz val="11"/>
      <name val="Geneva"/>
      <charset val="134"/>
    </font>
    <font>
      <sz val="11"/>
      <color indexed="8"/>
      <name val="黑体"/>
      <charset val="134"/>
    </font>
    <font>
      <sz val="11"/>
      <name val="宋体"/>
      <charset val="134"/>
      <scheme val="major"/>
    </font>
    <font>
      <sz val="11"/>
      <color indexed="8"/>
      <name val="宋体"/>
      <charset val="134"/>
    </font>
    <font>
      <b/>
      <sz val="12"/>
      <name val="黑体"/>
      <charset val="134"/>
    </font>
    <font>
      <sz val="11"/>
      <color theme="1"/>
      <name val="宋体"/>
      <charset val="134"/>
      <scheme val="minor"/>
    </font>
    <font>
      <sz val="11"/>
      <color rgb="FF000000"/>
      <name val="黑体"/>
      <charset val="134"/>
    </font>
    <font>
      <sz val="11"/>
      <color rgb="FF000000"/>
      <name val="Times New Roman"/>
      <charset val="134"/>
    </font>
    <font>
      <sz val="18"/>
      <color rgb="FF000000"/>
      <name val="Times New Roman"/>
      <charset val="134"/>
    </font>
    <font>
      <sz val="11"/>
      <color rgb="FF000000"/>
      <name val="宋体"/>
      <charset val="134"/>
      <scheme val="minor"/>
    </font>
    <font>
      <sz val="11"/>
      <color theme="1"/>
      <name val="Times New Roman"/>
      <charset val="134"/>
    </font>
    <font>
      <sz val="11"/>
      <color theme="1"/>
      <name val="仿宋_GB2312"/>
      <charset val="134"/>
    </font>
    <font>
      <sz val="11"/>
      <color rgb="FF000000"/>
      <name val="仿宋_GB2312"/>
      <charset val="134"/>
    </font>
    <font>
      <sz val="11"/>
      <color theme="1"/>
      <name val="黑体"/>
      <charset val="134"/>
    </font>
    <font>
      <sz val="18"/>
      <color theme="1"/>
      <name val="Times New Roman"/>
      <charset val="134"/>
    </font>
    <font>
      <sz val="12"/>
      <color rgb="FF000000"/>
      <name val="黑体"/>
      <charset val="134"/>
    </font>
    <font>
      <sz val="12"/>
      <color rgb="FF000000"/>
      <name val="仿宋_GB2312"/>
      <charset val="134"/>
    </font>
    <font>
      <sz val="12"/>
      <color rgb="FF000000"/>
      <name val="Times New Roman"/>
      <charset val="134"/>
    </font>
    <font>
      <b/>
      <sz val="12"/>
      <color rgb="FF000000"/>
      <name val="Times New Roman"/>
      <charset val="134"/>
    </font>
    <font>
      <sz val="10"/>
      <name val="宋体"/>
      <charset val="134"/>
    </font>
    <font>
      <sz val="12"/>
      <name val="Times New Roman"/>
      <charset val="134"/>
    </font>
    <font>
      <sz val="11"/>
      <name val="Times New Roman"/>
      <charset val="134"/>
    </font>
    <font>
      <sz val="12"/>
      <color theme="1"/>
      <name val="黑体"/>
      <charset val="134"/>
    </font>
    <font>
      <sz val="9"/>
      <color rgb="FF000000"/>
      <name val="Times New Roman"/>
      <charset val="134"/>
    </font>
    <font>
      <b/>
      <sz val="11"/>
      <color theme="1"/>
      <name val="仿宋_GB2312"/>
      <charset val="134"/>
    </font>
    <font>
      <sz val="11"/>
      <color rgb="FFFF0000"/>
      <name val="宋体"/>
      <charset val="134"/>
      <scheme val="minor"/>
    </font>
    <font>
      <sz val="11"/>
      <color theme="1"/>
      <name val="Times"/>
      <charset val="134"/>
    </font>
    <font>
      <sz val="11"/>
      <color rgb="FF000000"/>
      <name val="Times"/>
      <charset val="134"/>
    </font>
    <font>
      <b/>
      <sz val="11"/>
      <color theme="1"/>
      <name val="Times New Roman"/>
      <charset val="134"/>
    </font>
    <font>
      <sz val="12"/>
      <color theme="1"/>
      <name val="宋体"/>
      <charset val="134"/>
    </font>
    <font>
      <sz val="11"/>
      <color theme="1"/>
      <name val="宋体"/>
      <charset val="134"/>
    </font>
    <font>
      <sz val="11"/>
      <color indexed="8"/>
      <name val="宋体"/>
      <charset val="1"/>
      <scheme val="minor"/>
    </font>
    <font>
      <sz val="18"/>
      <name val="黑体"/>
      <charset val="134"/>
    </font>
    <font>
      <b/>
      <sz val="10"/>
      <name val="宋体"/>
      <charset val="134"/>
    </font>
    <font>
      <b/>
      <sz val="10"/>
      <name val="SimSun"/>
      <charset val="134"/>
    </font>
    <font>
      <b/>
      <sz val="9"/>
      <name val="SimSun"/>
      <charset val="134"/>
    </font>
    <font>
      <b/>
      <sz val="9"/>
      <name val="宋体"/>
      <charset val="134"/>
    </font>
    <font>
      <sz val="8"/>
      <name val="宋体"/>
      <charset val="134"/>
    </font>
    <font>
      <sz val="8"/>
      <name val="SimSun"/>
      <charset val="134"/>
    </font>
    <font>
      <b/>
      <sz val="8"/>
      <name val="宋体"/>
      <charset val="134"/>
    </font>
    <font>
      <b/>
      <sz val="8"/>
      <name val="SimSun"/>
      <charset val="134"/>
    </font>
    <font>
      <sz val="12"/>
      <color theme="1"/>
      <name val="Times New Roman"/>
      <charset val="134"/>
    </font>
    <font>
      <sz val="18"/>
      <color rgb="FF000000"/>
      <name val="方正小标宋简体"/>
      <charset val="134"/>
    </font>
    <font>
      <sz val="11"/>
      <color rgb="FF000000"/>
      <name val="Calibri"/>
      <charset val="134"/>
    </font>
    <font>
      <b/>
      <sz val="12"/>
      <color theme="1"/>
      <name val="Times New Roman"/>
      <charset val="134"/>
    </font>
    <font>
      <b/>
      <sz val="12"/>
      <color theme="1"/>
      <name val="仿宋_GB2312"/>
      <charset val="134"/>
    </font>
    <font>
      <sz val="12"/>
      <color theme="1"/>
      <name val="仿宋_GB2312"/>
      <charset val="134"/>
    </font>
    <font>
      <sz val="22"/>
      <name val="黑体"/>
      <charset val="134"/>
    </font>
    <font>
      <sz val="16"/>
      <name val="黑体"/>
      <charset val="134"/>
    </font>
    <font>
      <sz val="16"/>
      <name val="Times New Roman"/>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color indexed="9"/>
      <name val="宋体"/>
      <charset val="134"/>
    </font>
    <font>
      <sz val="12"/>
      <color indexed="8"/>
      <name val="宋体"/>
      <charset val="134"/>
    </font>
    <font>
      <sz val="8"/>
      <name val="Times New Roman"/>
      <charset val="134"/>
    </font>
    <font>
      <b/>
      <sz val="10"/>
      <name val="MS Sans Serif"/>
      <charset val="134"/>
    </font>
    <font>
      <sz val="12"/>
      <name val="Arial"/>
      <charset val="134"/>
    </font>
    <font>
      <sz val="8"/>
      <name val="Arial"/>
      <charset val="134"/>
    </font>
    <font>
      <b/>
      <sz val="12"/>
      <name val="Arial"/>
      <charset val="134"/>
    </font>
    <font>
      <b/>
      <sz val="18"/>
      <name val="Arial"/>
      <charset val="134"/>
    </font>
    <font>
      <sz val="12"/>
      <name val="Helv"/>
      <charset val="134"/>
    </font>
    <font>
      <sz val="12"/>
      <color indexed="9"/>
      <name val="Helv"/>
      <charset val="134"/>
    </font>
    <font>
      <sz val="10"/>
      <name val="Times New Roman"/>
      <charset val="134"/>
    </font>
    <font>
      <sz val="7"/>
      <name val="Small Fonts"/>
      <charset val="134"/>
    </font>
    <font>
      <b/>
      <i/>
      <sz val="16"/>
      <name val="Helv"/>
      <charset val="134"/>
    </font>
    <font>
      <sz val="12"/>
      <color indexed="8"/>
      <name val="华文仿宋"/>
      <charset val="134"/>
    </font>
    <font>
      <sz val="10"/>
      <color indexed="8"/>
      <name val="宋体"/>
      <charset val="134"/>
    </font>
    <font>
      <b/>
      <sz val="9"/>
      <color indexed="9"/>
      <name val="宋体"/>
      <charset val="134"/>
    </font>
    <font>
      <sz val="9"/>
      <color indexed="8"/>
      <name val="宋体"/>
      <charset val="134"/>
    </font>
    <font>
      <b/>
      <sz val="14"/>
      <color indexed="8"/>
      <name val="宋体"/>
      <charset val="134"/>
    </font>
    <font>
      <b/>
      <sz val="10"/>
      <name val="Tms Rmn"/>
      <charset val="134"/>
    </font>
    <font>
      <sz val="10"/>
      <color indexed="8"/>
      <name val="MS Sans Serif"/>
      <charset val="134"/>
    </font>
    <font>
      <b/>
      <sz val="14"/>
      <name val="楷体"/>
      <charset val="134"/>
    </font>
    <font>
      <sz val="11"/>
      <name val="仿宋_GB2312"/>
      <charset val="134"/>
    </font>
    <font>
      <sz val="11"/>
      <name val="黑体"/>
      <charset val="134"/>
    </font>
    <font>
      <sz val="18"/>
      <name val="Times New Roman"/>
      <charset val="134"/>
    </font>
    <font>
      <sz val="12"/>
      <color rgb="FF000000"/>
      <name val="宋体"/>
      <charset val="134"/>
    </font>
    <font>
      <sz val="11"/>
      <color rgb="FF000000"/>
      <name val="宋体"/>
      <charset val="134"/>
      <scheme val="minor"/>
    </font>
    <font>
      <b/>
      <sz val="11"/>
      <name val="仿宋_GB2312"/>
      <charset val="134"/>
    </font>
    <font>
      <sz val="10"/>
      <name val="楷体"/>
      <charset val="134"/>
    </font>
    <font>
      <sz val="11"/>
      <color indexed="20"/>
      <name val="宋体"/>
      <charset val="134"/>
    </font>
    <font>
      <sz val="12"/>
      <color indexed="20"/>
      <name val="宋体"/>
      <charset val="134"/>
    </font>
    <font>
      <sz val="10.5"/>
      <color indexed="20"/>
      <name val="宋体"/>
      <charset val="134"/>
    </font>
    <font>
      <sz val="12"/>
      <color indexed="16"/>
      <name val="宋体"/>
      <charset val="134"/>
    </font>
    <font>
      <sz val="11"/>
      <color indexed="20"/>
      <name val="Tahoma"/>
      <charset val="134"/>
    </font>
    <font>
      <sz val="12"/>
      <color indexed="20"/>
      <name val="楷体_GB2312"/>
      <charset val="134"/>
    </font>
    <font>
      <sz val="9"/>
      <name val="宋体"/>
      <charset val="134"/>
    </font>
    <font>
      <u/>
      <sz val="12"/>
      <color indexed="12"/>
      <name val="宋体"/>
      <charset val="134"/>
    </font>
    <font>
      <b/>
      <sz val="9"/>
      <name val="Arial"/>
      <charset val="134"/>
    </font>
    <font>
      <sz val="11"/>
      <color indexed="17"/>
      <name val="宋体"/>
      <charset val="134"/>
    </font>
    <font>
      <sz val="12"/>
      <color indexed="17"/>
      <name val="宋体"/>
      <charset val="134"/>
    </font>
    <font>
      <sz val="10.5"/>
      <color indexed="17"/>
      <name val="宋体"/>
      <charset val="134"/>
    </font>
    <font>
      <sz val="11"/>
      <color indexed="17"/>
      <name val="Tahoma"/>
      <charset val="134"/>
    </font>
    <font>
      <sz val="12"/>
      <color indexed="17"/>
      <name val="楷体_GB2312"/>
      <charset val="134"/>
    </font>
    <font>
      <u/>
      <sz val="12"/>
      <color indexed="36"/>
      <name val="宋体"/>
      <charset val="134"/>
    </font>
    <font>
      <sz val="12"/>
      <name val="官帕眉"/>
      <charset val="134"/>
    </font>
    <font>
      <b/>
      <sz val="12"/>
      <color indexed="8"/>
      <name val="宋体"/>
      <charset val="134"/>
    </font>
    <font>
      <sz val="12"/>
      <name val="Courier"/>
      <charset val="134"/>
    </font>
    <font>
      <sz val="10"/>
      <name val="MS Sans Serif"/>
      <charset val="134"/>
    </font>
    <font>
      <sz val="12"/>
      <name val="바탕체"/>
      <charset val="134"/>
    </font>
    <font>
      <sz val="18"/>
      <color theme="1"/>
      <name val="宋体"/>
      <charset val="134"/>
    </font>
    <font>
      <sz val="18"/>
      <color rgb="FF000000"/>
      <name val="宋体"/>
      <charset val="134"/>
    </font>
    <font>
      <b/>
      <sz val="9"/>
      <name val="宋体"/>
      <charset val="134"/>
    </font>
    <font>
      <sz val="9"/>
      <name val="Arial"/>
      <charset val="134"/>
    </font>
  </fonts>
  <fills count="7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29978331858272"/>
        <bgColor indexed="64"/>
      </patternFill>
    </fill>
    <fill>
      <patternFill patternType="solid">
        <fgColor rgb="FFDEDEDE"/>
        <bgColor indexed="64"/>
      </patternFill>
    </fill>
    <fill>
      <patternFill patternType="solid">
        <fgColor theme="0" tint="-0.139988402966399"/>
        <bgColor indexed="64"/>
      </patternFill>
    </fill>
    <fill>
      <patternFill patternType="solid">
        <fgColor rgb="FFD8D8D8"/>
        <bgColor indexed="64"/>
      </patternFill>
    </fill>
    <fill>
      <patternFill patternType="solid">
        <fgColor rgb="FFDBDBDB"/>
        <bgColor indexed="64"/>
      </patternFill>
    </fill>
    <fill>
      <patternFill patternType="solid">
        <fgColor theme="0" tint="-0.149998474074526"/>
        <bgColor indexed="64"/>
      </patternFill>
    </fill>
    <fill>
      <patternFill patternType="solid">
        <fgColor theme="0" tint="-0.0299996948149052"/>
        <bgColor indexed="64"/>
      </patternFill>
    </fill>
    <fill>
      <patternFill patternType="solid">
        <fgColor rgb="FFF7F7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3"/>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27"/>
        <bgColor indexed="64"/>
      </patternFill>
    </fill>
    <fill>
      <patternFill patternType="solid">
        <fgColor indexed="54"/>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5"/>
        <bgColor indexed="64"/>
      </patternFill>
    </fill>
    <fill>
      <patternFill patternType="solid">
        <fgColor indexed="51"/>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5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solid">
        <fgColor indexed="46"/>
        <bgColor indexed="64"/>
      </patternFill>
    </fill>
    <fill>
      <patternFill patternType="solid">
        <fgColor indexed="42"/>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s>
  <borders count="3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auto="1"/>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diagonal/>
    </border>
    <border>
      <left/>
      <right/>
      <top style="thin">
        <color auto="1"/>
      </top>
      <bottom style="double">
        <color auto="1"/>
      </bottom>
      <diagonal/>
    </border>
    <border>
      <left/>
      <right style="thin">
        <color auto="1"/>
      </right>
      <top/>
      <bottom style="thin">
        <color auto="1"/>
      </bottom>
      <diagonal/>
    </border>
  </borders>
  <cellStyleXfs count="2085">
    <xf numFmtId="0" fontId="0" fillId="0" borderId="0"/>
    <xf numFmtId="43" fontId="57" fillId="0" borderId="0" applyFont="0" applyFill="0" applyBorder="0" applyAlignment="0" applyProtection="0">
      <alignment vertical="center"/>
    </xf>
    <xf numFmtId="44" fontId="57" fillId="0" borderId="0" applyFont="0" applyFill="0" applyBorder="0" applyAlignment="0" applyProtection="0">
      <alignment vertical="center"/>
    </xf>
    <xf numFmtId="9" fontId="57" fillId="0" borderId="0" applyFont="0" applyFill="0" applyBorder="0" applyAlignment="0" applyProtection="0">
      <alignment vertical="center"/>
    </xf>
    <xf numFmtId="41" fontId="57" fillId="0" borderId="0" applyFont="0" applyFill="0" applyBorder="0" applyAlignment="0" applyProtection="0">
      <alignment vertical="center"/>
    </xf>
    <xf numFmtId="42" fontId="57"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7" fillId="12" borderId="18"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9" applyNumberFormat="0" applyFill="0" applyAlignment="0" applyProtection="0">
      <alignment vertical="center"/>
    </xf>
    <xf numFmtId="0" fontId="64" fillId="0" borderId="19" applyNumberFormat="0" applyFill="0" applyAlignment="0" applyProtection="0">
      <alignment vertical="center"/>
    </xf>
    <xf numFmtId="0" fontId="65" fillId="0" borderId="20" applyNumberFormat="0" applyFill="0" applyAlignment="0" applyProtection="0">
      <alignment vertical="center"/>
    </xf>
    <xf numFmtId="0" fontId="65" fillId="0" borderId="0" applyNumberFormat="0" applyFill="0" applyBorder="0" applyAlignment="0" applyProtection="0">
      <alignment vertical="center"/>
    </xf>
    <xf numFmtId="0" fontId="66" fillId="13" borderId="21" applyNumberFormat="0" applyAlignment="0" applyProtection="0">
      <alignment vertical="center"/>
    </xf>
    <xf numFmtId="0" fontId="67" fillId="14" borderId="22" applyNumberFormat="0" applyAlignment="0" applyProtection="0">
      <alignment vertical="center"/>
    </xf>
    <xf numFmtId="0" fontId="68" fillId="14" borderId="21" applyNumberFormat="0" applyAlignment="0" applyProtection="0">
      <alignment vertical="center"/>
    </xf>
    <xf numFmtId="0" fontId="69" fillId="15" borderId="23" applyNumberFormat="0" applyAlignment="0" applyProtection="0">
      <alignment vertical="center"/>
    </xf>
    <xf numFmtId="0" fontId="70" fillId="0" borderId="24" applyNumberFormat="0" applyFill="0" applyAlignment="0" applyProtection="0">
      <alignment vertical="center"/>
    </xf>
    <xf numFmtId="0" fontId="71" fillId="0" borderId="25" applyNumberFormat="0" applyFill="0" applyAlignment="0" applyProtection="0">
      <alignment vertical="center"/>
    </xf>
    <xf numFmtId="0" fontId="72" fillId="16" borderId="0" applyNumberFormat="0" applyBorder="0" applyAlignment="0" applyProtection="0">
      <alignment vertical="center"/>
    </xf>
    <xf numFmtId="0" fontId="73" fillId="17" borderId="0" applyNumberFormat="0" applyBorder="0" applyAlignment="0" applyProtection="0">
      <alignment vertical="center"/>
    </xf>
    <xf numFmtId="0" fontId="74" fillId="18" borderId="0" applyNumberFormat="0" applyBorder="0" applyAlignment="0" applyProtection="0">
      <alignment vertical="center"/>
    </xf>
    <xf numFmtId="0" fontId="75" fillId="19" borderId="0" applyNumberFormat="0" applyBorder="0" applyAlignment="0" applyProtection="0">
      <alignment vertical="center"/>
    </xf>
    <xf numFmtId="0" fontId="76" fillId="20" borderId="0" applyNumberFormat="0" applyBorder="0" applyAlignment="0" applyProtection="0">
      <alignment vertical="center"/>
    </xf>
    <xf numFmtId="0" fontId="76" fillId="21" borderId="0" applyNumberFormat="0" applyBorder="0" applyAlignment="0" applyProtection="0">
      <alignment vertical="center"/>
    </xf>
    <xf numFmtId="0" fontId="75" fillId="22" borderId="0" applyNumberFormat="0" applyBorder="0" applyAlignment="0" applyProtection="0">
      <alignment vertical="center"/>
    </xf>
    <xf numFmtId="0" fontId="75" fillId="23" borderId="0" applyNumberFormat="0" applyBorder="0" applyAlignment="0" applyProtection="0">
      <alignment vertical="center"/>
    </xf>
    <xf numFmtId="0" fontId="76" fillId="24" borderId="0" applyNumberFormat="0" applyBorder="0" applyAlignment="0" applyProtection="0">
      <alignment vertical="center"/>
    </xf>
    <xf numFmtId="0" fontId="76" fillId="25" borderId="0" applyNumberFormat="0" applyBorder="0" applyAlignment="0" applyProtection="0">
      <alignment vertical="center"/>
    </xf>
    <xf numFmtId="0" fontId="75" fillId="26" borderId="0" applyNumberFormat="0" applyBorder="0" applyAlignment="0" applyProtection="0">
      <alignment vertical="center"/>
    </xf>
    <xf numFmtId="0" fontId="75" fillId="27" borderId="0" applyNumberFormat="0" applyBorder="0" applyAlignment="0" applyProtection="0">
      <alignment vertical="center"/>
    </xf>
    <xf numFmtId="0" fontId="76" fillId="28" borderId="0" applyNumberFormat="0" applyBorder="0" applyAlignment="0" applyProtection="0">
      <alignment vertical="center"/>
    </xf>
    <xf numFmtId="0" fontId="76" fillId="29" borderId="0" applyNumberFormat="0" applyBorder="0" applyAlignment="0" applyProtection="0">
      <alignment vertical="center"/>
    </xf>
    <xf numFmtId="0" fontId="75" fillId="30" borderId="0" applyNumberFormat="0" applyBorder="0" applyAlignment="0" applyProtection="0">
      <alignment vertical="center"/>
    </xf>
    <xf numFmtId="0" fontId="75" fillId="31" borderId="0" applyNumberFormat="0" applyBorder="0" applyAlignment="0" applyProtection="0">
      <alignment vertical="center"/>
    </xf>
    <xf numFmtId="0" fontId="76" fillId="32" borderId="0" applyNumberFormat="0" applyBorder="0" applyAlignment="0" applyProtection="0">
      <alignment vertical="center"/>
    </xf>
    <xf numFmtId="0" fontId="76" fillId="33"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6" fillId="36" borderId="0" applyNumberFormat="0" applyBorder="0" applyAlignment="0" applyProtection="0">
      <alignment vertical="center"/>
    </xf>
    <xf numFmtId="0" fontId="76" fillId="37"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6" fillId="40" borderId="0" applyNumberFormat="0" applyBorder="0" applyAlignment="0" applyProtection="0">
      <alignment vertical="center"/>
    </xf>
    <xf numFmtId="0" fontId="76" fillId="41" borderId="0" applyNumberFormat="0" applyBorder="0" applyAlignment="0" applyProtection="0">
      <alignment vertical="center"/>
    </xf>
    <xf numFmtId="0" fontId="75" fillId="42" borderId="0" applyNumberFormat="0" applyBorder="0" applyAlignment="0" applyProtection="0">
      <alignment vertical="center"/>
    </xf>
    <xf numFmtId="0" fontId="77" fillId="0" borderId="0"/>
    <xf numFmtId="0" fontId="77" fillId="0" borderId="0"/>
    <xf numFmtId="0" fontId="3" fillId="43" borderId="0" applyNumberFormat="0" applyFon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77" fillId="0" borderId="0"/>
    <xf numFmtId="0" fontId="26" fillId="0" borderId="0"/>
    <xf numFmtId="0" fontId="26" fillId="0" borderId="0"/>
    <xf numFmtId="0" fontId="77"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1" fillId="0" borderId="0"/>
    <xf numFmtId="49" fontId="3" fillId="0" borderId="0" applyFont="0" applyFill="0" applyBorder="0" applyAlignment="0" applyProtection="0"/>
    <xf numFmtId="0" fontId="7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78" fillId="0" borderId="0"/>
    <xf numFmtId="0" fontId="26" fillId="0" borderId="0"/>
    <xf numFmtId="0" fontId="1" fillId="0" borderId="0"/>
    <xf numFmtId="0" fontId="26" fillId="0" borderId="0"/>
    <xf numFmtId="0" fontId="77" fillId="0" borderId="0"/>
    <xf numFmtId="0" fontId="77"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78" fillId="0" borderId="0"/>
    <xf numFmtId="0" fontId="26" fillId="0" borderId="0"/>
    <xf numFmtId="0" fontId="26" fillId="0" borderId="0"/>
    <xf numFmtId="0" fontId="77"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78" fillId="0" borderId="0">
      <protection locked="0"/>
    </xf>
    <xf numFmtId="0" fontId="79"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79" fillId="47" borderId="0" applyNumberFormat="0" applyBorder="0" applyAlignment="0" applyProtection="0"/>
    <xf numFmtId="0" fontId="79" fillId="48" borderId="0" applyNumberFormat="0" applyBorder="0" applyAlignment="0" applyProtection="0"/>
    <xf numFmtId="0" fontId="79" fillId="49" borderId="0" applyNumberFormat="0" applyBorder="0" applyAlignment="0" applyProtection="0"/>
    <xf numFmtId="0" fontId="80" fillId="45" borderId="0" applyNumberFormat="0" applyBorder="0" applyAlignment="0" applyProtection="0"/>
    <xf numFmtId="0" fontId="80" fillId="50" borderId="0" applyNumberFormat="0" applyBorder="0" applyAlignment="0" applyProtection="0"/>
    <xf numFmtId="0" fontId="79" fillId="51" borderId="0" applyNumberFormat="0" applyBorder="0" applyAlignment="0" applyProtection="0"/>
    <xf numFmtId="0" fontId="79" fillId="52" borderId="0" applyNumberFormat="0" applyBorder="0" applyAlignment="0" applyProtection="0"/>
    <xf numFmtId="0" fontId="79" fillId="53"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79" fillId="50" borderId="0" applyNumberFormat="0" applyBorder="0" applyAlignment="0" applyProtection="0"/>
    <xf numFmtId="0" fontId="79" fillId="51" borderId="0" applyNumberFormat="0" applyBorder="0" applyAlignment="0" applyProtection="0"/>
    <xf numFmtId="0" fontId="79" fillId="48" borderId="0" applyNumberFormat="0" applyBorder="0" applyAlignment="0" applyProtection="0"/>
    <xf numFmtId="0" fontId="80" fillId="45" borderId="0" applyNumberFormat="0" applyBorder="0" applyAlignment="0" applyProtection="0"/>
    <xf numFmtId="0" fontId="80" fillId="50" borderId="0" applyNumberFormat="0" applyBorder="0" applyAlignment="0" applyProtection="0"/>
    <xf numFmtId="0" fontId="79" fillId="54" borderId="0" applyNumberFormat="0" applyBorder="0" applyAlignment="0" applyProtection="0"/>
    <xf numFmtId="0" fontId="79" fillId="48" borderId="0" applyNumberFormat="0" applyBorder="0" applyAlignment="0" applyProtection="0"/>
    <xf numFmtId="0" fontId="79" fillId="55" borderId="0" applyNumberFormat="0" applyBorder="0" applyAlignment="0" applyProtection="0"/>
    <xf numFmtId="0" fontId="80" fillId="45" borderId="0" applyNumberFormat="0" applyBorder="0" applyAlignment="0" applyProtection="0"/>
    <xf numFmtId="0" fontId="80" fillId="47" borderId="0" applyNumberFormat="0" applyBorder="0" applyAlignment="0" applyProtection="0"/>
    <xf numFmtId="0" fontId="79" fillId="47" borderId="0" applyNumberFormat="0" applyBorder="0" applyAlignment="0" applyProtection="0"/>
    <xf numFmtId="0" fontId="79" fillId="55" borderId="0" applyNumberFormat="0" applyBorder="0" applyAlignment="0" applyProtection="0"/>
    <xf numFmtId="0" fontId="79" fillId="56" borderId="0" applyNumberFormat="0" applyBorder="0" applyAlignment="0" applyProtection="0"/>
    <xf numFmtId="0" fontId="80" fillId="45" borderId="0" applyNumberFormat="0" applyBorder="0" applyAlignment="0" applyProtection="0"/>
    <xf numFmtId="0" fontId="80" fillId="57" borderId="0" applyNumberFormat="0" applyBorder="0" applyAlignment="0" applyProtection="0"/>
    <xf numFmtId="0" fontId="79" fillId="58" borderId="0" applyNumberFormat="0" applyBorder="0" applyAlignment="0" applyProtection="0"/>
    <xf numFmtId="0" fontId="79" fillId="59" borderId="0" applyNumberFormat="0" applyBorder="0" applyAlignment="0" applyProtection="0"/>
    <xf numFmtId="0" fontId="81" fillId="0" borderId="0">
      <alignment horizontal="center" wrapText="1"/>
      <protection locked="0"/>
    </xf>
    <xf numFmtId="176" fontId="3" fillId="0" borderId="0" applyFill="0" applyBorder="0" applyAlignment="0"/>
    <xf numFmtId="0" fontId="82" fillId="0" borderId="0" applyNumberFormat="0" applyFill="0" applyBorder="0" applyAlignment="0" applyProtection="0"/>
    <xf numFmtId="41" fontId="3" fillId="0" borderId="0" applyFont="0" applyFill="0" applyBorder="0" applyAlignment="0" applyProtection="0"/>
    <xf numFmtId="177" fontId="3" fillId="0" borderId="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1" fontId="3" fillId="0" borderId="0"/>
    <xf numFmtId="0" fontId="83" fillId="0" borderId="0" applyProtection="0"/>
    <xf numFmtId="182" fontId="3" fillId="0" borderId="0"/>
    <xf numFmtId="2" fontId="83" fillId="0" borderId="0" applyProtection="0"/>
    <xf numFmtId="0" fontId="84" fillId="50" borderId="0" applyNumberFormat="0" applyBorder="0" applyAlignment="0" applyProtection="0"/>
    <xf numFmtId="0" fontId="85" fillId="0" borderId="26" applyNumberFormat="0" applyAlignment="0" applyProtection="0">
      <alignment horizontal="left" vertical="center"/>
    </xf>
    <xf numFmtId="0" fontId="85" fillId="0" borderId="27">
      <alignment horizontal="left" vertical="center"/>
    </xf>
    <xf numFmtId="0" fontId="86" fillId="0" borderId="0" applyProtection="0"/>
    <xf numFmtId="0" fontId="85" fillId="0" borderId="0" applyProtection="0"/>
    <xf numFmtId="0" fontId="84" fillId="60" borderId="2" applyNumberFormat="0" applyBorder="0" applyAlignment="0" applyProtection="0"/>
    <xf numFmtId="183" fontId="87" fillId="61" borderId="0"/>
    <xf numFmtId="183" fontId="88" fillId="62" borderId="0"/>
    <xf numFmtId="38" fontId="3" fillId="0" borderId="0" applyFont="0" applyFill="0" applyBorder="0" applyAlignment="0" applyProtection="0"/>
    <xf numFmtId="40" fontId="3" fillId="0" borderId="0" applyFont="0" applyFill="0" applyBorder="0" applyAlignment="0" applyProtection="0"/>
    <xf numFmtId="184" fontId="3" fillId="0" borderId="0" applyFont="0" applyFill="0" applyBorder="0" applyAlignment="0" applyProtection="0"/>
    <xf numFmtId="0"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4" fontId="3" fillId="0" borderId="0" applyFont="0" applyFill="0" applyBorder="0" applyAlignment="0" applyProtection="0"/>
    <xf numFmtId="0" fontId="89" fillId="0" borderId="0"/>
    <xf numFmtId="37" fontId="90" fillId="0" borderId="0"/>
    <xf numFmtId="0" fontId="87" fillId="0" borderId="0"/>
    <xf numFmtId="0" fontId="91" fillId="0" borderId="0"/>
    <xf numFmtId="0" fontId="78" fillId="0" borderId="0"/>
    <xf numFmtId="14" fontId="81" fillId="0" borderId="0">
      <alignment horizontal="center" wrapText="1"/>
      <protection locked="0"/>
    </xf>
    <xf numFmtId="10" fontId="3" fillId="0" borderId="0" applyFont="0" applyFill="0" applyBorder="0" applyAlignment="0" applyProtection="0"/>
    <xf numFmtId="9" fontId="3" fillId="0" borderId="0" applyFont="0" applyFill="0" applyBorder="0" applyAlignment="0" applyProtection="0"/>
    <xf numFmtId="188" fontId="3" fillId="0" borderId="0" applyFont="0" applyFill="0" applyProtection="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82" fillId="0" borderId="28">
      <alignment horizontal="center"/>
    </xf>
    <xf numFmtId="3" fontId="3" fillId="0" borderId="0" applyFont="0" applyFill="0" applyBorder="0" applyAlignment="0" applyProtection="0"/>
    <xf numFmtId="0" fontId="3" fillId="63" borderId="0" applyNumberFormat="0" applyFont="0" applyBorder="0" applyAlignment="0" applyProtection="0"/>
    <xf numFmtId="0" fontId="82" fillId="0" borderId="0" applyNumberFormat="0" applyFill="0" applyBorder="0" applyAlignment="0" applyProtection="0"/>
    <xf numFmtId="0" fontId="92" fillId="60" borderId="0">
      <alignment horizontal="center" vertical="top"/>
    </xf>
    <xf numFmtId="0" fontId="93" fillId="60" borderId="0">
      <alignment horizontal="center" vertical="center"/>
    </xf>
    <xf numFmtId="0" fontId="94" fillId="60" borderId="0">
      <alignment horizontal="left" vertical="center"/>
    </xf>
    <xf numFmtId="0" fontId="94" fillId="60" borderId="0">
      <alignment horizontal="right" vertical="center"/>
    </xf>
    <xf numFmtId="0" fontId="94" fillId="60" borderId="0">
      <alignment horizontal="right" vertical="center"/>
    </xf>
    <xf numFmtId="0" fontId="9" fillId="60" borderId="0">
      <alignment horizontal="left" vertical="top"/>
    </xf>
    <xf numFmtId="0" fontId="94" fillId="60" borderId="0">
      <alignment horizontal="left" vertical="center"/>
    </xf>
    <xf numFmtId="0" fontId="95" fillId="60" borderId="0">
      <alignment horizontal="left" vertical="center"/>
    </xf>
    <xf numFmtId="0" fontId="95" fillId="60" borderId="0">
      <alignment horizontal="right" vertical="center"/>
    </xf>
    <xf numFmtId="0" fontId="95" fillId="60" borderId="0">
      <alignment horizontal="right" vertical="center"/>
    </xf>
    <xf numFmtId="0" fontId="95" fillId="60" borderId="0">
      <alignment horizontal="left" vertical="center"/>
    </xf>
    <xf numFmtId="0" fontId="95" fillId="60" borderId="0">
      <alignment horizontal="left" vertical="center"/>
    </xf>
    <xf numFmtId="0" fontId="93" fillId="60" borderId="0">
      <alignment horizontal="center" vertical="center"/>
    </xf>
    <xf numFmtId="0" fontId="95" fillId="60" borderId="0">
      <alignment horizontal="center" vertical="center"/>
    </xf>
    <xf numFmtId="0" fontId="9" fillId="60" borderId="0">
      <alignment horizontal="left" vertical="top"/>
    </xf>
    <xf numFmtId="0" fontId="9" fillId="60" borderId="0">
      <alignment horizontal="left" vertical="top"/>
    </xf>
    <xf numFmtId="0" fontId="9" fillId="60" borderId="0">
      <alignment horizontal="left" vertical="top"/>
    </xf>
    <xf numFmtId="0" fontId="9" fillId="60" borderId="0">
      <alignment horizontal="left" vertical="top"/>
    </xf>
    <xf numFmtId="0" fontId="9" fillId="60" borderId="0">
      <alignment horizontal="left" vertical="top"/>
    </xf>
    <xf numFmtId="0" fontId="9" fillId="60" borderId="0">
      <alignment horizontal="left" vertical="top"/>
    </xf>
    <xf numFmtId="0" fontId="96" fillId="60" borderId="0">
      <alignment horizontal="center" vertical="top"/>
    </xf>
    <xf numFmtId="0" fontId="95" fillId="60" borderId="0">
      <alignment horizontal="left" vertical="top"/>
    </xf>
    <xf numFmtId="0" fontId="93" fillId="60" borderId="0">
      <alignment horizontal="center" vertical="top"/>
    </xf>
    <xf numFmtId="0" fontId="95" fillId="60" borderId="0">
      <alignment horizontal="center" vertical="top"/>
    </xf>
    <xf numFmtId="0" fontId="95" fillId="60" borderId="0">
      <alignment horizontal="right" vertical="top"/>
    </xf>
    <xf numFmtId="0" fontId="80" fillId="60" borderId="0">
      <alignment horizontal="left" vertical="top"/>
    </xf>
    <xf numFmtId="0" fontId="80" fillId="60" borderId="0">
      <alignment horizontal="left" vertical="center"/>
    </xf>
    <xf numFmtId="0" fontId="97" fillId="64" borderId="29">
      <protection locked="0"/>
    </xf>
    <xf numFmtId="0" fontId="98" fillId="0" borderId="0"/>
    <xf numFmtId="0" fontId="97" fillId="64" borderId="29">
      <protection locked="0"/>
    </xf>
    <xf numFmtId="0" fontId="97" fillId="64" borderId="29">
      <protection locked="0"/>
    </xf>
    <xf numFmtId="0" fontId="83" fillId="0" borderId="30" applyProtection="0"/>
    <xf numFmtId="9" fontId="3" fillId="0" borderId="0" applyFont="0" applyFill="0" applyBorder="0" applyAlignment="0" applyProtection="0"/>
    <xf numFmtId="189" fontId="3" fillId="0" borderId="0" applyFont="0" applyFill="0" applyBorder="0" applyAlignment="0" applyProtection="0"/>
    <xf numFmtId="190" fontId="3" fillId="0" borderId="0" applyFont="0" applyFill="0" applyBorder="0" applyAlignment="0" applyProtection="0"/>
    <xf numFmtId="0" fontId="77" fillId="0" borderId="3" applyNumberFormat="0" applyFill="0" applyProtection="0">
      <alignment horizontal="right"/>
    </xf>
    <xf numFmtId="0" fontId="99" fillId="0" borderId="3" applyNumberFormat="0" applyFill="0" applyProtection="0">
      <alignment horizontal="center"/>
    </xf>
    <xf numFmtId="0" fontId="27" fillId="3" borderId="6">
      <alignment horizontal="center" vertical="center"/>
    </xf>
    <xf numFmtId="10" fontId="27" fillId="3" borderId="6">
      <alignment horizontal="center" vertical="center" wrapText="1"/>
    </xf>
    <xf numFmtId="49" fontId="18" fillId="3" borderId="6">
      <alignment horizontal="left" vertical="center"/>
    </xf>
    <xf numFmtId="0" fontId="18" fillId="3" borderId="6">
      <alignment horizontal="left" vertical="center"/>
    </xf>
    <xf numFmtId="49" fontId="18" fillId="3" borderId="6">
      <alignment horizontal="center" vertical="center" wrapText="1"/>
    </xf>
    <xf numFmtId="49" fontId="18" fillId="3" borderId="6">
      <alignment horizontal="left" vertical="center" wrapText="1" shrinkToFit="1"/>
    </xf>
    <xf numFmtId="0" fontId="100" fillId="3" borderId="15">
      <alignment horizontal="center" vertical="center"/>
    </xf>
    <xf numFmtId="0" fontId="100" fillId="3" borderId="16">
      <alignment horizontal="center" vertical="center"/>
    </xf>
    <xf numFmtId="0" fontId="101" fillId="3" borderId="0">
      <alignment vertical="center"/>
    </xf>
    <xf numFmtId="10" fontId="3" fillId="3" borderId="0">
      <alignment vertical="center" wrapText="1"/>
    </xf>
    <xf numFmtId="0" fontId="102" fillId="3" borderId="0">
      <alignment horizontal="center" vertical="center"/>
    </xf>
    <xf numFmtId="0" fontId="5" fillId="3" borderId="0">
      <alignment horizontal="center" vertical="center"/>
    </xf>
    <xf numFmtId="10" fontId="100" fillId="3" borderId="9">
      <alignment horizontal="right" vertical="center" wrapText="1"/>
    </xf>
    <xf numFmtId="49" fontId="13" fillId="3" borderId="13">
      <alignment horizontal="center" vertical="center"/>
    </xf>
    <xf numFmtId="49" fontId="13" fillId="3" borderId="11">
      <alignment horizontal="center" vertical="center"/>
    </xf>
    <xf numFmtId="49" fontId="13" fillId="3" borderId="5">
      <alignment horizontal="center" vertical="center"/>
    </xf>
    <xf numFmtId="0" fontId="27" fillId="3" borderId="15">
      <alignment horizontal="center" vertical="center"/>
    </xf>
    <xf numFmtId="0" fontId="27" fillId="3" borderId="17">
      <alignment horizontal="center" vertical="center"/>
    </xf>
    <xf numFmtId="49" fontId="13" fillId="3" borderId="14">
      <alignment horizontal="center" vertical="center"/>
    </xf>
    <xf numFmtId="49" fontId="13" fillId="3" borderId="12">
      <alignment horizontal="center" vertical="center"/>
    </xf>
    <xf numFmtId="49" fontId="13" fillId="3" borderId="8">
      <alignment horizontal="center" vertical="center"/>
    </xf>
    <xf numFmtId="0" fontId="3" fillId="0" borderId="0">
      <alignment vertical="center"/>
    </xf>
    <xf numFmtId="0" fontId="3" fillId="0" borderId="0"/>
    <xf numFmtId="0" fontId="5" fillId="0" borderId="2">
      <alignment horizontal="distributed" vertical="center" wrapText="1"/>
    </xf>
    <xf numFmtId="0" fontId="103" fillId="0" borderId="0"/>
    <xf numFmtId="0" fontId="103" fillId="0" borderId="0"/>
    <xf numFmtId="191" fontId="27" fillId="3" borderId="6">
      <alignment vertical="center" shrinkToFit="1"/>
      <protection locked="0"/>
    </xf>
    <xf numFmtId="0" fontId="101" fillId="3" borderId="6">
      <alignment vertical="center" indent="6"/>
    </xf>
    <xf numFmtId="0" fontId="3" fillId="0" borderId="0">
      <alignment vertical="center"/>
    </xf>
    <xf numFmtId="0" fontId="3" fillId="0" borderId="0"/>
    <xf numFmtId="0" fontId="103" fillId="0" borderId="0"/>
    <xf numFmtId="0" fontId="103" fillId="0" borderId="0"/>
    <xf numFmtId="0" fontId="103" fillId="0" borderId="0"/>
    <xf numFmtId="0" fontId="103" fillId="0" borderId="0"/>
    <xf numFmtId="0" fontId="104" fillId="6" borderId="6">
      <alignment horizontal="left" vertical="center"/>
    </xf>
    <xf numFmtId="191" fontId="27" fillId="3" borderId="6">
      <alignment vertical="center" shrinkToFit="1"/>
      <protection locked="0"/>
    </xf>
    <xf numFmtId="0" fontId="102" fillId="3" borderId="0">
      <alignment horizontal="center" vertical="center"/>
    </xf>
    <xf numFmtId="0" fontId="102" fillId="3" borderId="0">
      <alignment horizontal="center" vertical="center" wrapText="1"/>
    </xf>
    <xf numFmtId="0" fontId="101" fillId="3" borderId="5">
      <alignment horizontal="center" vertical="center" wrapText="1"/>
    </xf>
    <xf numFmtId="0" fontId="101" fillId="3" borderId="8">
      <alignment horizontal="center" vertical="center" wrapText="1"/>
    </xf>
    <xf numFmtId="0" fontId="101" fillId="3" borderId="6">
      <alignment horizontal="center" vertical="center" wrapText="1"/>
    </xf>
    <xf numFmtId="0" fontId="101" fillId="3" borderId="8">
      <alignment horizontal="center" vertical="center"/>
    </xf>
    <xf numFmtId="0" fontId="101" fillId="3" borderId="11">
      <alignment horizontal="center" vertical="center" wrapText="1"/>
    </xf>
    <xf numFmtId="0" fontId="101" fillId="3" borderId="12">
      <alignment horizontal="center" vertical="center" wrapText="1"/>
    </xf>
    <xf numFmtId="191" fontId="27" fillId="3" borderId="6">
      <alignment vertical="center" shrinkToFit="1"/>
    </xf>
    <xf numFmtId="0" fontId="101" fillId="3" borderId="0">
      <alignment vertical="center"/>
    </xf>
    <xf numFmtId="0" fontId="2" fillId="3" borderId="0">
      <alignment vertical="center"/>
    </xf>
    <xf numFmtId="0" fontId="100" fillId="3" borderId="6">
      <alignment vertical="center"/>
    </xf>
    <xf numFmtId="191" fontId="27" fillId="3" borderId="6">
      <alignment vertical="center" shrinkToFit="1"/>
      <protection locked="0"/>
    </xf>
    <xf numFmtId="0" fontId="100" fillId="3" borderId="6">
      <alignment vertical="center"/>
    </xf>
    <xf numFmtId="0" fontId="100" fillId="3" borderId="6">
      <alignment vertical="center"/>
      <protection locked="0"/>
    </xf>
    <xf numFmtId="0" fontId="105" fillId="3" borderId="6">
      <alignment vertical="center" indent="4"/>
    </xf>
    <xf numFmtId="0" fontId="100" fillId="3" borderId="0">
      <alignment horizontal="right" vertical="center" wrapText="1"/>
    </xf>
    <xf numFmtId="0" fontId="3" fillId="0" borderId="0">
      <alignment vertical="center"/>
    </xf>
    <xf numFmtId="0" fontId="3" fillId="0" borderId="0"/>
    <xf numFmtId="0" fontId="103" fillId="0" borderId="0"/>
    <xf numFmtId="49" fontId="27" fillId="3" borderId="6">
      <alignment vertical="center"/>
      <protection locked="0"/>
    </xf>
    <xf numFmtId="0" fontId="100" fillId="3" borderId="0">
      <alignment horizontal="right" vertical="center"/>
    </xf>
    <xf numFmtId="0" fontId="13" fillId="3" borderId="5">
      <alignment horizontal="center" vertical="center" wrapText="1"/>
    </xf>
    <xf numFmtId="0" fontId="13" fillId="3" borderId="6">
      <alignment horizontal="center" vertical="center" wrapText="1"/>
    </xf>
    <xf numFmtId="0" fontId="13" fillId="3" borderId="8">
      <alignment horizontal="center" vertical="center" wrapText="1"/>
    </xf>
    <xf numFmtId="1" fontId="100" fillId="3" borderId="6">
      <alignment vertical="center"/>
    </xf>
    <xf numFmtId="0" fontId="101" fillId="3" borderId="0"/>
    <xf numFmtId="0" fontId="27" fillId="3" borderId="0"/>
    <xf numFmtId="0" fontId="102" fillId="3" borderId="0">
      <alignment horizontal="center" vertical="center"/>
    </xf>
    <xf numFmtId="0" fontId="27" fillId="3" borderId="0">
      <alignment vertical="center"/>
    </xf>
    <xf numFmtId="0" fontId="27" fillId="3" borderId="6">
      <alignment vertical="center"/>
    </xf>
    <xf numFmtId="0" fontId="3" fillId="0" borderId="0"/>
    <xf numFmtId="0" fontId="103" fillId="0" borderId="0"/>
    <xf numFmtId="49" fontId="27" fillId="3" borderId="6">
      <alignment vertical="center"/>
      <protection locked="0"/>
    </xf>
    <xf numFmtId="49" fontId="27" fillId="3" borderId="6">
      <alignment vertical="center"/>
      <protection locked="0"/>
    </xf>
    <xf numFmtId="49" fontId="27" fillId="3" borderId="6">
      <alignment vertical="center"/>
      <protection locked="0"/>
    </xf>
    <xf numFmtId="49" fontId="27" fillId="3" borderId="6">
      <alignment vertical="center"/>
      <protection locked="0"/>
    </xf>
    <xf numFmtId="49" fontId="27" fillId="3" borderId="6">
      <alignment vertical="center"/>
      <protection locked="0"/>
    </xf>
    <xf numFmtId="49" fontId="27" fillId="3" borderId="6">
      <alignment vertical="center"/>
      <protection locked="0"/>
    </xf>
    <xf numFmtId="49" fontId="100" fillId="0" borderId="6">
      <alignment vertical="center"/>
      <protection locked="0"/>
    </xf>
    <xf numFmtId="49" fontId="100" fillId="0" borderId="6">
      <alignment vertical="center"/>
      <protection locked="0"/>
    </xf>
    <xf numFmtId="49" fontId="100" fillId="0" borderId="6">
      <alignment vertical="center"/>
      <protection locked="0"/>
    </xf>
    <xf numFmtId="49" fontId="100" fillId="0" borderId="6">
      <alignment vertical="center"/>
      <protection locked="0"/>
    </xf>
    <xf numFmtId="49" fontId="100" fillId="0" borderId="6">
      <alignment vertical="center"/>
      <protection locked="0"/>
    </xf>
    <xf numFmtId="0" fontId="27" fillId="3" borderId="6">
      <alignment vertical="center"/>
    </xf>
    <xf numFmtId="0" fontId="3" fillId="0" borderId="0"/>
    <xf numFmtId="0" fontId="103" fillId="0" borderId="0"/>
    <xf numFmtId="0" fontId="103" fillId="0" borderId="0"/>
    <xf numFmtId="0" fontId="103" fillId="0" borderId="0"/>
    <xf numFmtId="0" fontId="27" fillId="3" borderId="6">
      <alignment horizontal="center" vertical="center"/>
    </xf>
    <xf numFmtId="0" fontId="103" fillId="0" borderId="0"/>
    <xf numFmtId="0" fontId="106" fillId="0" borderId="31" applyNumberFormat="0" applyFill="0" applyProtection="0">
      <alignment horizont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10" fillId="57" borderId="0" applyNumberFormat="0" applyBorder="0" applyAlignment="0" applyProtection="0"/>
    <xf numFmtId="0" fontId="110" fillId="57" borderId="0" applyNumberFormat="0" applyBorder="0" applyAlignment="0" applyProtection="0"/>
    <xf numFmtId="0" fontId="110" fillId="57" borderId="0" applyNumberFormat="0" applyBorder="0" applyAlignment="0" applyProtection="0"/>
    <xf numFmtId="0" fontId="110" fillId="57" borderId="0" applyNumberFormat="0" applyBorder="0" applyAlignment="0" applyProtection="0"/>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8"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7" fillId="54" borderId="0" applyNumberFormat="0" applyBorder="0" applyAlignment="0" applyProtection="0">
      <alignment vertical="center"/>
    </xf>
    <xf numFmtId="0" fontId="110" fillId="54" borderId="0" applyNumberFormat="0" applyBorder="0" applyAlignment="0" applyProtection="0"/>
    <xf numFmtId="0" fontId="111"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54"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10" fillId="54" borderId="0" applyNumberFormat="0" applyBorder="0" applyAlignment="0" applyProtection="0"/>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107" fillId="54" borderId="0" applyNumberFormat="0" applyBorder="0" applyAlignment="0" applyProtection="0">
      <alignment vertical="center"/>
    </xf>
    <xf numFmtId="0" fontId="77" fillId="0" borderId="0"/>
    <xf numFmtId="0" fontId="3" fillId="0" borderId="0">
      <alignment vertical="center"/>
    </xf>
    <xf numFmtId="0" fontId="3" fillId="0" borderId="0">
      <alignment vertical="center"/>
    </xf>
    <xf numFmtId="0" fontId="3" fillId="0" borderId="0">
      <alignment vertical="center"/>
    </xf>
    <xf numFmtId="0" fontId="113" fillId="0" borderId="0">
      <alignment vertical="center"/>
    </xf>
    <xf numFmtId="0" fontId="1" fillId="0" borderId="0"/>
    <xf numFmtId="0" fontId="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top"/>
    </xf>
    <xf numFmtId="0" fontId="3" fillId="0" borderId="0">
      <alignment vertical="top"/>
    </xf>
    <xf numFmtId="0" fontId="3" fillId="0" borderId="0">
      <alignment vertical="top"/>
    </xf>
    <xf numFmtId="0" fontId="113" fillId="0" borderId="0"/>
    <xf numFmtId="0" fontId="3" fillId="0" borderId="0">
      <alignment vertical="center"/>
    </xf>
    <xf numFmtId="0" fontId="3" fillId="0" borderId="0">
      <alignment vertical="center"/>
    </xf>
    <xf numFmtId="0" fontId="113" fillId="0" borderId="0"/>
    <xf numFmtId="0" fontId="3" fillId="0" borderId="0">
      <alignment vertical="center"/>
    </xf>
    <xf numFmtId="0" fontId="3" fillId="0" borderId="0">
      <alignment vertical="center"/>
    </xf>
    <xf numFmtId="0" fontId="103" fillId="0" borderId="0"/>
    <xf numFmtId="0" fontId="1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7"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14" fillId="0" borderId="0" applyNumberFormat="0" applyFill="0" applyBorder="0" applyAlignment="0" applyProtection="0">
      <alignment vertical="top"/>
      <protection locked="0"/>
    </xf>
    <xf numFmtId="0" fontId="3" fillId="0" borderId="0" applyNumberFormat="0" applyFill="0" applyBorder="0" applyAlignment="0" applyProtection="0"/>
    <xf numFmtId="0" fontId="115" fillId="0" borderId="0" applyNumberFormat="0" applyFill="0" applyBorder="0" applyAlignment="0" applyProtection="0"/>
    <xf numFmtId="9" fontId="3" fillId="0" borderId="0" applyFont="0" applyFill="0" applyBorder="0" applyAlignment="0" applyProtection="0"/>
    <xf numFmtId="0" fontId="2" fillId="3" borderId="6">
      <alignment vertical="center"/>
    </xf>
    <xf numFmtId="0" fontId="3" fillId="0" borderId="0"/>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7"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8" fillId="66" borderId="0" applyNumberFormat="0" applyBorder="0" applyAlignment="0" applyProtection="0">
      <alignment vertical="center"/>
    </xf>
    <xf numFmtId="0" fontId="118" fillId="66" borderId="0" applyNumberFormat="0" applyBorder="0" applyAlignment="0" applyProtection="0">
      <alignment vertical="center"/>
    </xf>
    <xf numFmtId="0" fontId="118" fillId="66" borderId="0" applyNumberFormat="0" applyBorder="0" applyAlignment="0" applyProtection="0">
      <alignment vertical="center"/>
    </xf>
    <xf numFmtId="0" fontId="118"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6" fillId="66" borderId="0" applyNumberFormat="0" applyBorder="0" applyAlignment="0" applyProtection="0">
      <alignment vertical="center"/>
    </xf>
    <xf numFmtId="0" fontId="117" fillId="66" borderId="0" applyNumberFormat="0" applyBorder="0" applyAlignment="0" applyProtection="0"/>
    <xf numFmtId="0" fontId="119"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66"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7"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18" fillId="47"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47"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20"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16" fillId="66" borderId="0" applyNumberFormat="0" applyBorder="0" applyAlignment="0" applyProtection="0">
      <alignment vertical="center"/>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06" fillId="0" borderId="31" applyNumberFormat="0" applyFill="0" applyProtection="0">
      <alignment horizontal="left"/>
    </xf>
    <xf numFmtId="192" fontId="3" fillId="0" borderId="0" applyFont="0" applyFill="0" applyBorder="0" applyAlignment="0" applyProtection="0"/>
    <xf numFmtId="193" fontId="3" fillId="0" borderId="0" applyFont="0" applyFill="0" applyBorder="0" applyAlignment="0" applyProtection="0"/>
    <xf numFmtId="194" fontId="3" fillId="0" borderId="0" applyFont="0" applyFill="0" applyBorder="0" applyAlignment="0" applyProtection="0"/>
    <xf numFmtId="195" fontId="3" fillId="0" borderId="0" applyFont="0" applyFill="0" applyBorder="0" applyAlignment="0" applyProtection="0"/>
    <xf numFmtId="0" fontId="89"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0" fontId="122" fillId="0" borderId="0"/>
    <xf numFmtId="0" fontId="123" fillId="67" borderId="0" applyNumberFormat="0" applyBorder="0" applyAlignment="0" applyProtection="0"/>
    <xf numFmtId="0" fontId="123" fillId="68" borderId="0" applyNumberFormat="0" applyBorder="0" applyAlignment="0" applyProtection="0"/>
    <xf numFmtId="0" fontId="123" fillId="69" borderId="0" applyNumberFormat="0" applyBorder="0" applyAlignment="0" applyProtection="0"/>
    <xf numFmtId="196" fontId="77" fillId="0" borderId="31" applyFill="0" applyProtection="0">
      <alignment horizontal="right"/>
    </xf>
    <xf numFmtId="0" fontId="77" fillId="0" borderId="3" applyNumberFormat="0" applyFill="0" applyProtection="0">
      <alignment horizontal="left"/>
    </xf>
    <xf numFmtId="1" fontId="77" fillId="0" borderId="31" applyFill="0" applyProtection="0">
      <alignment horizontal="center"/>
    </xf>
    <xf numFmtId="1" fontId="5" fillId="0" borderId="2">
      <alignment vertical="center"/>
      <protection locked="0"/>
    </xf>
    <xf numFmtId="0" fontId="124" fillId="0" borderId="0"/>
    <xf numFmtId="197" fontId="5" fillId="0" borderId="2">
      <alignment vertical="center"/>
      <protection locked="0"/>
    </xf>
    <xf numFmtId="0" fontId="26" fillId="0" borderId="0"/>
    <xf numFmtId="0" fontId="2" fillId="3" borderId="6">
      <alignment vertical="center"/>
    </xf>
    <xf numFmtId="0" fontId="3" fillId="0" borderId="0"/>
    <xf numFmtId="0" fontId="3" fillId="0" borderId="0">
      <alignment vertical="center"/>
    </xf>
    <xf numFmtId="0" fontId="2" fillId="3" borderId="6">
      <alignment vertical="center"/>
    </xf>
    <xf numFmtId="0" fontId="3" fillId="0" borderId="0"/>
    <xf numFmtId="0" fontId="3" fillId="0" borderId="0">
      <alignment vertical="center"/>
    </xf>
    <xf numFmtId="198" fontId="23" fillId="2" borderId="16">
      <alignment horizontal="left" vertical="center"/>
    </xf>
    <xf numFmtId="199" fontId="23" fillId="2" borderId="16">
      <alignment horizontal="left" vertical="center"/>
    </xf>
    <xf numFmtId="0" fontId="23" fillId="2" borderId="17">
      <alignment vertical="center"/>
    </xf>
    <xf numFmtId="0" fontId="23" fillId="2" borderId="6">
      <alignment horizontal="left" vertical="center"/>
    </xf>
    <xf numFmtId="0" fontId="23" fillId="2" borderId="6">
      <alignment horizontal="left" vertical="center"/>
    </xf>
    <xf numFmtId="0" fontId="23" fillId="2" borderId="15">
      <alignment vertical="center"/>
    </xf>
    <xf numFmtId="191" fontId="23" fillId="8" borderId="6">
      <alignment vertical="center" shrinkToFit="1"/>
    </xf>
    <xf numFmtId="0" fontId="21" fillId="2" borderId="0">
      <alignment horizontal="left" vertical="center"/>
    </xf>
    <xf numFmtId="0" fontId="23" fillId="2" borderId="0">
      <alignment horizontal="center" vertical="center"/>
    </xf>
    <xf numFmtId="0" fontId="48" fillId="2" borderId="0">
      <alignment horizontal="center" vertical="center"/>
    </xf>
    <xf numFmtId="0" fontId="49" fillId="2" borderId="0">
      <alignment vertical="center"/>
    </xf>
    <xf numFmtId="0" fontId="23" fillId="2" borderId="0">
      <alignment horizontal="right" vertical="center"/>
    </xf>
    <xf numFmtId="0" fontId="23" fillId="2" borderId="6">
      <alignment horizontal="center" vertical="center"/>
    </xf>
    <xf numFmtId="0" fontId="23" fillId="2" borderId="16">
      <alignment vertical="center"/>
    </xf>
    <xf numFmtId="191" fontId="26" fillId="3" borderId="6">
      <alignment vertical="center" shrinkToFit="1"/>
      <protection locked="0"/>
    </xf>
    <xf numFmtId="191" fontId="47" fillId="3" borderId="6">
      <alignment vertical="center" shrinkToFit="1"/>
      <protection locked="0"/>
    </xf>
    <xf numFmtId="200" fontId="23" fillId="8" borderId="6">
      <alignment vertical="center" shrinkToFit="1"/>
    </xf>
    <xf numFmtId="0" fontId="3" fillId="0" borderId="0"/>
    <xf numFmtId="0" fontId="125" fillId="0" borderId="0"/>
    <xf numFmtId="43" fontId="3" fillId="0" borderId="0" applyFont="0" applyFill="0" applyBorder="0" applyAlignment="0" applyProtection="0"/>
    <xf numFmtId="41" fontId="3" fillId="0" borderId="0" applyFont="0" applyFill="0" applyBorder="0" applyAlignment="0" applyProtection="0"/>
    <xf numFmtId="38" fontId="3" fillId="0" borderId="0" applyFont="0" applyFill="0" applyBorder="0" applyAlignment="0" applyProtection="0"/>
    <xf numFmtId="4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26" fillId="0" borderId="0"/>
  </cellStyleXfs>
  <cellXfs count="329">
    <xf numFmtId="0" fontId="0" fillId="0" borderId="0" xfId="0" applyFont="1"/>
    <xf numFmtId="0" fontId="1" fillId="0" borderId="0" xfId="1261" applyFill="1" applyAlignment="1">
      <alignment vertical="center" wrapText="1"/>
    </xf>
    <xf numFmtId="0" fontId="2" fillId="0" borderId="0" xfId="1291" applyFont="1" applyAlignment="1">
      <alignment vertical="center"/>
    </xf>
    <xf numFmtId="0" fontId="0" fillId="0" borderId="0" xfId="1291" applyFont="1" applyAlignment="1">
      <alignment vertical="center"/>
    </xf>
    <xf numFmtId="0" fontId="3" fillId="0" borderId="0" xfId="1291">
      <alignment vertical="center"/>
    </xf>
    <xf numFmtId="0" fontId="4" fillId="0" borderId="0" xfId="1291" applyFont="1" applyAlignment="1">
      <alignment horizontal="center" vertical="center"/>
    </xf>
    <xf numFmtId="201" fontId="2" fillId="0" borderId="0" xfId="2037" applyNumberFormat="1" applyFont="1" applyFill="1" applyAlignment="1">
      <alignment horizontal="left" vertical="center"/>
    </xf>
    <xf numFmtId="199" fontId="3" fillId="0" borderId="0" xfId="1291" applyNumberFormat="1">
      <alignment vertical="center"/>
    </xf>
    <xf numFmtId="202" fontId="5" fillId="0" borderId="0" xfId="1291" applyNumberFormat="1" applyFont="1" applyAlignment="1">
      <alignment horizontal="right"/>
    </xf>
    <xf numFmtId="0" fontId="5" fillId="0" borderId="1" xfId="1276" applyFont="1" applyFill="1" applyBorder="1" applyAlignment="1">
      <alignment horizontal="center" vertical="center" wrapText="1"/>
    </xf>
    <xf numFmtId="0" fontId="5" fillId="0" borderId="1" xfId="1276" applyFont="1" applyFill="1" applyBorder="1" applyAlignment="1">
      <alignment horizontal="center" vertical="center"/>
    </xf>
    <xf numFmtId="0" fontId="5" fillId="0" borderId="2" xfId="1276" applyFont="1" applyFill="1" applyBorder="1" applyAlignment="1">
      <alignment horizontal="center" vertical="center"/>
    </xf>
    <xf numFmtId="0" fontId="6" fillId="0" borderId="0" xfId="1261" applyFont="1" applyFill="1" applyAlignment="1">
      <alignment horizontal="center" vertical="center" wrapText="1"/>
    </xf>
    <xf numFmtId="0" fontId="5" fillId="0" borderId="3" xfId="1276" applyFont="1" applyFill="1" applyBorder="1" applyAlignment="1">
      <alignment horizontal="center" vertical="center" wrapText="1"/>
    </xf>
    <xf numFmtId="0" fontId="5" fillId="0" borderId="3" xfId="1276" applyFont="1" applyFill="1" applyBorder="1" applyAlignment="1">
      <alignment horizontal="center" vertical="center"/>
    </xf>
    <xf numFmtId="0" fontId="7" fillId="0" borderId="2" xfId="1291" applyFont="1" applyBorder="1" applyAlignment="1">
      <alignment horizontal="justify" vertical="center" wrapText="1"/>
    </xf>
    <xf numFmtId="203" fontId="5" fillId="0" borderId="2" xfId="1291" applyNumberFormat="1" applyFont="1" applyBorder="1" applyAlignment="1">
      <alignment horizontal="right" vertical="center"/>
    </xf>
    <xf numFmtId="203" fontId="5" fillId="0" borderId="2" xfId="1291" applyNumberFormat="1" applyFont="1" applyFill="1" applyBorder="1" applyAlignment="1">
      <alignment horizontal="right" vertical="center"/>
    </xf>
    <xf numFmtId="203" fontId="8" fillId="0" borderId="2" xfId="2037" applyNumberFormat="1" applyFont="1" applyFill="1" applyBorder="1" applyAlignment="1" applyProtection="1">
      <alignment horizontal="right" vertical="center"/>
      <protection locked="0"/>
    </xf>
    <xf numFmtId="204" fontId="8" fillId="0" borderId="2" xfId="2037" applyNumberFormat="1" applyFont="1" applyFill="1" applyBorder="1" applyAlignment="1" applyProtection="1">
      <alignment horizontal="right" vertical="center"/>
      <protection locked="0"/>
    </xf>
    <xf numFmtId="0" fontId="9" fillId="0" borderId="2" xfId="1291" applyFont="1" applyBorder="1" applyAlignment="1">
      <alignment horizontal="left" vertical="center" wrapText="1" indent="1"/>
    </xf>
    <xf numFmtId="203" fontId="9" fillId="0" borderId="4" xfId="1276" applyNumberFormat="1" applyFont="1" applyFill="1" applyBorder="1" applyAlignment="1" applyProtection="1">
      <alignment horizontal="right" vertical="center"/>
    </xf>
    <xf numFmtId="203" fontId="9" fillId="0" borderId="2" xfId="1276" applyNumberFormat="1" applyFont="1" applyFill="1" applyBorder="1" applyAlignment="1" applyProtection="1">
      <alignment horizontal="right" vertical="center"/>
    </xf>
    <xf numFmtId="0" fontId="5" fillId="0" borderId="2" xfId="1291" applyFont="1" applyBorder="1" applyAlignment="1">
      <alignment horizontal="left" vertical="center" wrapText="1" indent="1"/>
    </xf>
    <xf numFmtId="0" fontId="0" fillId="0" borderId="0" xfId="1291" applyFont="1" applyAlignment="1">
      <alignment horizontal="center" vertical="center"/>
    </xf>
    <xf numFmtId="0" fontId="10" fillId="0" borderId="0" xfId="1291" applyFont="1" applyAlignment="1">
      <alignment vertical="center"/>
    </xf>
    <xf numFmtId="202" fontId="3" fillId="0" borderId="0" xfId="1291" applyNumberFormat="1">
      <alignment vertical="center"/>
    </xf>
    <xf numFmtId="0" fontId="3" fillId="0" borderId="0" xfId="1291" applyAlignment="1">
      <alignment horizontal="center" vertical="center"/>
    </xf>
    <xf numFmtId="0" fontId="5" fillId="0" borderId="0" xfId="1291" applyFont="1">
      <alignment vertical="center"/>
    </xf>
    <xf numFmtId="0" fontId="10" fillId="0" borderId="0" xfId="1291" applyFont="1" applyAlignment="1">
      <alignment horizontal="center" vertical="center"/>
    </xf>
    <xf numFmtId="0" fontId="9" fillId="0" borderId="2" xfId="1291" applyFont="1" applyFill="1" applyBorder="1" applyAlignment="1">
      <alignment horizontal="left" vertical="center" wrapText="1" indent="1"/>
    </xf>
    <xf numFmtId="0" fontId="11" fillId="0" borderId="0" xfId="1278" applyNumberFormat="1" applyFont="1">
      <alignment vertical="center"/>
    </xf>
    <xf numFmtId="0" fontId="12" fillId="2" borderId="0" xfId="524" applyFont="1" applyFill="1"/>
    <xf numFmtId="0" fontId="13" fillId="2" borderId="0" xfId="524" applyFont="1" applyFill="1"/>
    <xf numFmtId="0" fontId="14" fillId="2" borderId="0" xfId="524" applyFont="1" applyFill="1" applyAlignment="1">
      <alignment horizontal="center" vertical="center"/>
    </xf>
    <xf numFmtId="0" fontId="15" fillId="2" borderId="0" xfId="1278" applyFont="1" applyFill="1">
      <alignment vertical="center"/>
    </xf>
    <xf numFmtId="0" fontId="13" fillId="2" borderId="0" xfId="524" applyFont="1" applyFill="1" applyAlignment="1">
      <alignment vertical="center"/>
    </xf>
    <xf numFmtId="0" fontId="13" fillId="2" borderId="5" xfId="524" applyFont="1" applyFill="1" applyBorder="1" applyAlignment="1">
      <alignment horizontal="center" vertical="center"/>
    </xf>
    <xf numFmtId="0" fontId="13" fillId="2" borderId="6" xfId="524" applyFont="1" applyFill="1" applyBorder="1" applyAlignment="1">
      <alignment horizontal="center" vertical="center"/>
    </xf>
    <xf numFmtId="0" fontId="13" fillId="2" borderId="7" xfId="524" applyFont="1" applyFill="1" applyBorder="1" applyAlignment="1">
      <alignment horizontal="center" vertical="center"/>
    </xf>
    <xf numFmtId="0" fontId="16" fillId="3" borderId="6" xfId="523" applyFont="1" applyFill="1" applyBorder="1">
      <alignment vertical="center"/>
    </xf>
    <xf numFmtId="2" fontId="13" fillId="4" borderId="6" xfId="1278" applyNumberFormat="1" applyFont="1" applyFill="1" applyBorder="1" applyAlignment="1">
      <alignment vertical="center" shrinkToFit="1"/>
    </xf>
    <xf numFmtId="2" fontId="13" fillId="3" borderId="6" xfId="1278" applyNumberFormat="1" applyFont="1" applyFill="1" applyBorder="1" applyAlignment="1">
      <alignment vertical="center" shrinkToFit="1"/>
    </xf>
    <xf numFmtId="49" fontId="16" fillId="3" borderId="6" xfId="514" applyNumberFormat="1" applyFont="1" applyFill="1" applyBorder="1">
      <alignment vertical="center"/>
      <protection locked="0"/>
    </xf>
    <xf numFmtId="49" fontId="17" fillId="0" borderId="6" xfId="519" applyNumberFormat="1" applyFont="1" applyBorder="1">
      <alignment vertical="center"/>
      <protection locked="0"/>
    </xf>
    <xf numFmtId="49" fontId="16" fillId="3" borderId="6" xfId="515" applyNumberFormat="1" applyFont="1" applyFill="1" applyBorder="1">
      <alignment vertical="center"/>
      <protection locked="0"/>
    </xf>
    <xf numFmtId="49" fontId="17" fillId="0" borderId="6" xfId="520" applyNumberFormat="1" applyFont="1" applyBorder="1">
      <alignment vertical="center"/>
      <protection locked="0"/>
    </xf>
    <xf numFmtId="49" fontId="16" fillId="3" borderId="6" xfId="516" applyNumberFormat="1" applyFont="1" applyFill="1" applyBorder="1">
      <alignment vertical="center"/>
      <protection locked="0"/>
    </xf>
    <xf numFmtId="49" fontId="17" fillId="0" borderId="6" xfId="521" applyNumberFormat="1" applyFont="1" applyBorder="1">
      <alignment vertical="center"/>
      <protection locked="0"/>
    </xf>
    <xf numFmtId="49" fontId="16" fillId="3" borderId="6" xfId="517" applyNumberFormat="1" applyFont="1" applyFill="1" applyBorder="1">
      <alignment vertical="center"/>
      <protection locked="0"/>
    </xf>
    <xf numFmtId="49" fontId="17" fillId="0" borderId="6" xfId="522" applyNumberFormat="1" applyFont="1" applyBorder="1">
      <alignment vertical="center"/>
      <protection locked="0"/>
    </xf>
    <xf numFmtId="49" fontId="16" fillId="3" borderId="6" xfId="513" applyNumberFormat="1" applyFont="1" applyFill="1" applyBorder="1">
      <alignment vertical="center"/>
      <protection locked="0"/>
    </xf>
    <xf numFmtId="49" fontId="17" fillId="0" borderId="6" xfId="518" applyNumberFormat="1" applyFont="1" applyBorder="1">
      <alignment vertical="center"/>
      <protection locked="0"/>
    </xf>
    <xf numFmtId="2" fontId="13" fillId="2" borderId="6" xfId="1278" applyNumberFormat="1" applyFont="1" applyFill="1" applyBorder="1" applyAlignment="1">
      <alignment vertical="center" shrinkToFit="1"/>
    </xf>
    <xf numFmtId="2" fontId="13" fillId="5" borderId="6" xfId="1278" applyNumberFormat="1" applyFont="1" applyFill="1" applyBorder="1" applyAlignment="1">
      <alignment vertical="center" shrinkToFit="1"/>
    </xf>
    <xf numFmtId="0" fontId="18" fillId="2" borderId="0" xfId="524" applyFont="1" applyFill="1" applyAlignment="1">
      <alignment horizontal="right" vertical="center"/>
    </xf>
    <xf numFmtId="0" fontId="19" fillId="3" borderId="0" xfId="505" applyFont="1" applyFill="1"/>
    <xf numFmtId="0" fontId="16" fillId="3" borderId="0" xfId="506" applyFont="1" applyFill="1"/>
    <xf numFmtId="0" fontId="20" fillId="3" borderId="0" xfId="507" applyFont="1" applyFill="1">
      <alignment horizontal="center" vertical="center"/>
    </xf>
    <xf numFmtId="0" fontId="16" fillId="3" borderId="0" xfId="508" applyFont="1" applyFill="1">
      <alignment vertical="center"/>
    </xf>
    <xf numFmtId="0" fontId="17" fillId="3" borderId="0" xfId="500" applyFont="1" applyFill="1">
      <alignment horizontal="right" vertical="center"/>
    </xf>
    <xf numFmtId="0" fontId="13" fillId="3" borderId="5" xfId="501" applyFont="1" applyFill="1" applyBorder="1">
      <alignment horizontal="center" vertical="center" wrapText="1"/>
    </xf>
    <xf numFmtId="0" fontId="13" fillId="2" borderId="5" xfId="510" applyFont="1" applyFill="1" applyBorder="1" applyAlignment="1">
      <alignment horizontal="center" vertical="center" wrapText="1"/>
    </xf>
    <xf numFmtId="0" fontId="13" fillId="3" borderId="6" xfId="502" applyFont="1" applyFill="1" applyBorder="1">
      <alignment horizontal="center" vertical="center" wrapText="1"/>
    </xf>
    <xf numFmtId="0" fontId="13" fillId="3" borderId="8" xfId="503" applyFont="1" applyFill="1" applyBorder="1">
      <alignment horizontal="center" vertical="center" wrapText="1"/>
    </xf>
    <xf numFmtId="0" fontId="13" fillId="2" borderId="8" xfId="510" applyFont="1" applyFill="1" applyBorder="1" applyAlignment="1">
      <alignment horizontal="center" vertical="center" wrapText="1"/>
    </xf>
    <xf numFmtId="0" fontId="16" fillId="3" borderId="6" xfId="509" applyFont="1" applyFill="1" applyBorder="1">
      <alignment vertical="center"/>
    </xf>
    <xf numFmtId="1" fontId="17" fillId="3" borderId="6" xfId="504" applyNumberFormat="1" applyFont="1" applyFill="1" applyBorder="1">
      <alignment vertical="center"/>
    </xf>
    <xf numFmtId="2" fontId="13" fillId="0" borderId="6" xfId="1278" applyNumberFormat="1" applyFont="1" applyBorder="1" applyAlignment="1">
      <alignment vertical="center" shrinkToFit="1"/>
    </xf>
    <xf numFmtId="49" fontId="21" fillId="2" borderId="0" xfId="1298" applyNumberFormat="1" applyFont="1" applyFill="1" applyAlignment="1">
      <alignment vertical="center"/>
    </xf>
    <xf numFmtId="205" fontId="22" fillId="2" borderId="0" xfId="1298" applyNumberFormat="1" applyFont="1" applyFill="1" applyAlignment="1">
      <alignment vertical="center"/>
    </xf>
    <xf numFmtId="49" fontId="14" fillId="2" borderId="0" xfId="1298" applyNumberFormat="1" applyFont="1" applyFill="1" applyAlignment="1">
      <alignment horizontal="center" vertical="center"/>
    </xf>
    <xf numFmtId="205" fontId="14" fillId="2" borderId="0" xfId="1298" applyNumberFormat="1" applyFont="1" applyFill="1" applyAlignment="1">
      <alignment horizontal="center" vertical="center"/>
    </xf>
    <xf numFmtId="49" fontId="22" fillId="2" borderId="0" xfId="1298" applyNumberFormat="1" applyFont="1" applyFill="1" applyAlignment="1">
      <alignment vertical="center"/>
    </xf>
    <xf numFmtId="49" fontId="21" fillId="2" borderId="6" xfId="1298" applyNumberFormat="1" applyFont="1" applyFill="1" applyBorder="1" applyAlignment="1">
      <alignment horizontal="center" vertical="center"/>
    </xf>
    <xf numFmtId="205" fontId="21" fillId="2" borderId="6" xfId="1298" applyNumberFormat="1" applyFont="1" applyFill="1" applyBorder="1" applyAlignment="1">
      <alignment horizontal="center" vertical="center"/>
    </xf>
    <xf numFmtId="49" fontId="21" fillId="2" borderId="6" xfId="1298" applyNumberFormat="1" applyFont="1" applyFill="1" applyBorder="1" applyAlignment="1">
      <alignment horizontal="center" vertical="center" wrapText="1"/>
    </xf>
    <xf numFmtId="205" fontId="21" fillId="2" borderId="6" xfId="1298" applyNumberFormat="1" applyFont="1" applyFill="1" applyBorder="1" applyAlignment="1">
      <alignment horizontal="center" vertical="center" wrapText="1"/>
    </xf>
    <xf numFmtId="49" fontId="23" fillId="2" borderId="6" xfId="1298" applyNumberFormat="1" applyFont="1" applyFill="1" applyBorder="1" applyAlignment="1">
      <alignment vertical="center"/>
    </xf>
    <xf numFmtId="205" fontId="23" fillId="2" borderId="6" xfId="1298" applyNumberFormat="1" applyFont="1" applyFill="1" applyBorder="1" applyAlignment="1">
      <alignment vertical="center"/>
    </xf>
    <xf numFmtId="2" fontId="23" fillId="6" borderId="6" xfId="1298" applyNumberFormat="1" applyFont="1" applyFill="1" applyBorder="1" applyAlignment="1">
      <alignment vertical="center" shrinkToFit="1"/>
    </xf>
    <xf numFmtId="2" fontId="23" fillId="3" borderId="6" xfId="1298" applyNumberFormat="1" applyFont="1" applyFill="1" applyBorder="1" applyAlignment="1">
      <alignment vertical="center" shrinkToFit="1"/>
    </xf>
    <xf numFmtId="0" fontId="24" fillId="2" borderId="6" xfId="1298" applyFont="1" applyFill="1" applyBorder="1" applyAlignment="1">
      <alignment horizontal="center" vertical="center" indent="2"/>
    </xf>
    <xf numFmtId="205" fontId="22" fillId="2" borderId="6" xfId="1298" applyNumberFormat="1" applyFont="1" applyFill="1" applyBorder="1" applyAlignment="1">
      <alignment vertical="center"/>
    </xf>
    <xf numFmtId="2" fontId="23" fillId="7" borderId="6" xfId="1298" applyNumberFormat="1" applyFont="1" applyFill="1" applyBorder="1" applyAlignment="1">
      <alignment vertical="center" shrinkToFit="1"/>
    </xf>
    <xf numFmtId="49" fontId="22" fillId="2" borderId="0" xfId="1278" applyNumberFormat="1" applyFont="1" applyFill="1">
      <alignment vertical="center"/>
    </xf>
    <xf numFmtId="0" fontId="22" fillId="2" borderId="0" xfId="1278" applyFont="1" applyFill="1">
      <alignment vertical="center"/>
    </xf>
    <xf numFmtId="0" fontId="22" fillId="2" borderId="0" xfId="1298" applyFont="1" applyFill="1" applyAlignment="1">
      <alignment vertical="center"/>
    </xf>
    <xf numFmtId="10" fontId="23" fillId="2" borderId="9" xfId="1298" applyNumberFormat="1" applyFont="1" applyFill="1" applyBorder="1" applyAlignment="1">
      <alignment horizontal="right" vertical="center"/>
    </xf>
    <xf numFmtId="206" fontId="23" fillId="2" borderId="6" xfId="1298" applyNumberFormat="1" applyFont="1" applyFill="1" applyBorder="1" applyAlignment="1">
      <alignment vertical="center"/>
    </xf>
    <xf numFmtId="2" fontId="23" fillId="8" borderId="6" xfId="1298" applyNumberFormat="1" applyFont="1" applyFill="1" applyBorder="1" applyAlignment="1">
      <alignment vertical="center" shrinkToFit="1"/>
    </xf>
    <xf numFmtId="2" fontId="23" fillId="9" borderId="6" xfId="1298" applyNumberFormat="1" applyFont="1" applyFill="1" applyBorder="1" applyAlignment="1">
      <alignment vertical="center" shrinkToFit="1"/>
    </xf>
    <xf numFmtId="201" fontId="25" fillId="0" borderId="0" xfId="2037" applyNumberFormat="1" applyFont="1" applyAlignment="1">
      <alignment vertical="center"/>
    </xf>
    <xf numFmtId="0" fontId="26" fillId="0" borderId="0" xfId="189"/>
    <xf numFmtId="201" fontId="4" fillId="0" borderId="0" xfId="2037" applyNumberFormat="1" applyFont="1" applyAlignment="1">
      <alignment horizontal="center" vertical="center"/>
    </xf>
    <xf numFmtId="201" fontId="2" fillId="0" borderId="0" xfId="2037" applyNumberFormat="1" applyFont="1" applyAlignment="1">
      <alignment horizontal="left" vertical="center"/>
    </xf>
    <xf numFmtId="201" fontId="27" fillId="0" borderId="0" xfId="2037" applyNumberFormat="1" applyFont="1" applyAlignment="1">
      <alignment horizontal="right"/>
    </xf>
    <xf numFmtId="201" fontId="5" fillId="0" borderId="2" xfId="2037" applyNumberFormat="1" applyFont="1" applyBorder="1" applyAlignment="1">
      <alignment horizontal="center" vertical="center"/>
    </xf>
    <xf numFmtId="0" fontId="5" fillId="0" borderId="2" xfId="2037" applyNumberFormat="1" applyFont="1" applyBorder="1" applyAlignment="1">
      <alignment horizontal="center" vertical="center"/>
    </xf>
    <xf numFmtId="3" fontId="5" fillId="0" borderId="10" xfId="1276" applyNumberFormat="1" applyFont="1" applyFill="1" applyBorder="1" applyAlignment="1" applyProtection="1">
      <alignment horizontal="center" vertical="center"/>
      <protection locked="0"/>
    </xf>
    <xf numFmtId="201" fontId="5" fillId="0" borderId="2" xfId="2037" applyNumberFormat="1" applyFont="1" applyBorder="1" applyAlignment="1">
      <alignment vertical="center"/>
    </xf>
    <xf numFmtId="0" fontId="19" fillId="3" borderId="0" xfId="488" applyFont="1" applyFill="1">
      <alignment vertical="center"/>
    </xf>
    <xf numFmtId="0" fontId="28" fillId="3" borderId="0" xfId="489" applyFont="1" applyFill="1">
      <alignment vertical="center"/>
    </xf>
    <xf numFmtId="0" fontId="20" fillId="3" borderId="0" xfId="479" applyFont="1" applyFill="1">
      <alignment horizontal="center" vertical="center"/>
    </xf>
    <xf numFmtId="0" fontId="20" fillId="3" borderId="0" xfId="480" applyFont="1" applyFill="1">
      <alignment horizontal="center" vertical="center" wrapText="1"/>
    </xf>
    <xf numFmtId="0" fontId="19" fillId="3" borderId="6" xfId="483" applyFont="1" applyFill="1" applyBorder="1">
      <alignment horizontal="center" vertical="center" wrapText="1"/>
    </xf>
    <xf numFmtId="0" fontId="19" fillId="3" borderId="5" xfId="481" applyFont="1" applyFill="1" applyBorder="1">
      <alignment horizontal="center" vertical="center" wrapText="1"/>
    </xf>
    <xf numFmtId="0" fontId="19" fillId="3" borderId="11" xfId="485" applyFont="1" applyFill="1" applyBorder="1">
      <alignment horizontal="center" vertical="center" wrapText="1"/>
    </xf>
    <xf numFmtId="0" fontId="19" fillId="3" borderId="8" xfId="482" applyFont="1" applyFill="1" applyBorder="1">
      <alignment horizontal="center" vertical="center" wrapText="1"/>
    </xf>
    <xf numFmtId="0" fontId="19" fillId="3" borderId="8" xfId="484" applyFont="1" applyFill="1" applyBorder="1">
      <alignment horizontal="center" vertical="center"/>
    </xf>
    <xf numFmtId="0" fontId="19" fillId="3" borderId="12" xfId="486" applyFont="1" applyFill="1" applyBorder="1">
      <alignment horizontal="center" vertical="center" wrapText="1"/>
    </xf>
    <xf numFmtId="49" fontId="13" fillId="2" borderId="6" xfId="497" applyNumberFormat="1" applyFont="1" applyFill="1" applyBorder="1" applyAlignment="1">
      <alignment horizontal="left" vertical="center"/>
    </xf>
    <xf numFmtId="0" fontId="17" fillId="3" borderId="6" xfId="490" applyFont="1" applyFill="1" applyBorder="1">
      <alignment vertical="center"/>
    </xf>
    <xf numFmtId="2" fontId="13" fillId="4" borderId="6" xfId="497" applyNumberFormat="1" applyFont="1" applyFill="1" applyBorder="1" applyAlignment="1">
      <alignment vertical="center" shrinkToFit="1"/>
    </xf>
    <xf numFmtId="2" fontId="13" fillId="3" borderId="6" xfId="497" applyNumberFormat="1" applyFont="1" applyFill="1" applyBorder="1" applyAlignment="1">
      <alignment vertical="center" shrinkToFit="1"/>
    </xf>
    <xf numFmtId="2" fontId="13" fillId="3" borderId="8" xfId="497" applyNumberFormat="1" applyFont="1" applyFill="1" applyBorder="1" applyAlignment="1">
      <alignment vertical="center" shrinkToFit="1"/>
    </xf>
    <xf numFmtId="49" fontId="13" fillId="2" borderId="6" xfId="497" applyNumberFormat="1" applyFont="1" applyFill="1" applyBorder="1" applyAlignment="1">
      <alignment vertical="center"/>
    </xf>
    <xf numFmtId="49" fontId="13" fillId="2" borderId="6" xfId="496" applyNumberFormat="1" applyFont="1" applyFill="1" applyBorder="1" applyAlignment="1">
      <alignment vertical="center" wrapText="1"/>
    </xf>
    <xf numFmtId="0" fontId="17" fillId="3" borderId="6" xfId="492" applyFont="1" applyFill="1" applyBorder="1">
      <alignment vertical="center"/>
    </xf>
    <xf numFmtId="0" fontId="16" fillId="3" borderId="6" xfId="497" applyFont="1" applyFill="1" applyBorder="1" applyAlignment="1">
      <alignment vertical="center"/>
    </xf>
    <xf numFmtId="0" fontId="16" fillId="0" borderId="6" xfId="1278" applyFont="1" applyBorder="1" applyAlignment="1">
      <alignment horizontal="left" vertical="center"/>
    </xf>
    <xf numFmtId="0" fontId="16" fillId="0" borderId="6" xfId="1278" applyFont="1" applyBorder="1">
      <alignment vertical="center"/>
    </xf>
    <xf numFmtId="2" fontId="15" fillId="9" borderId="6" xfId="1278" applyNumberFormat="1" applyFont="1" applyFill="1" applyBorder="1">
      <alignment vertical="center"/>
    </xf>
    <xf numFmtId="2" fontId="15" fillId="2" borderId="6" xfId="1278" applyNumberFormat="1" applyFont="1" applyFill="1" applyBorder="1" applyAlignment="1">
      <alignment vertical="center" wrapText="1"/>
    </xf>
    <xf numFmtId="0" fontId="17" fillId="3" borderId="6" xfId="493" applyFont="1" applyFill="1" applyBorder="1">
      <alignment vertical="center"/>
      <protection locked="0"/>
    </xf>
    <xf numFmtId="191" fontId="16" fillId="3" borderId="6" xfId="491" applyNumberFormat="1" applyFont="1" applyFill="1" applyBorder="1">
      <alignment vertical="center" shrinkToFit="1"/>
      <protection locked="0"/>
    </xf>
    <xf numFmtId="2" fontId="13" fillId="5" borderId="6" xfId="497" applyNumberFormat="1" applyFont="1" applyFill="1" applyBorder="1" applyAlignment="1">
      <alignment vertical="center" shrinkToFit="1"/>
    </xf>
    <xf numFmtId="0" fontId="17" fillId="3" borderId="0" xfId="495" applyFont="1" applyFill="1">
      <alignment horizontal="right" vertical="center" wrapText="1"/>
    </xf>
    <xf numFmtId="191" fontId="16" fillId="3" borderId="6" xfId="487" applyNumberFormat="1" applyFont="1" applyFill="1" applyBorder="1">
      <alignment vertical="center" shrinkToFit="1"/>
    </xf>
    <xf numFmtId="49" fontId="29" fillId="2" borderId="6" xfId="497" applyNumberFormat="1" applyFont="1" applyFill="1" applyBorder="1" applyAlignment="1">
      <alignment vertical="center"/>
    </xf>
    <xf numFmtId="0" fontId="30" fillId="3" borderId="6" xfId="494" applyFont="1" applyFill="1" applyBorder="1">
      <alignment vertical="center" indent="4"/>
    </xf>
    <xf numFmtId="0" fontId="19" fillId="2" borderId="0" xfId="472" applyFont="1" applyFill="1" applyAlignment="1">
      <alignment vertical="center"/>
    </xf>
    <xf numFmtId="0" fontId="28" fillId="2" borderId="0" xfId="472" applyFont="1" applyFill="1" applyAlignment="1">
      <alignment vertical="center"/>
    </xf>
    <xf numFmtId="0" fontId="28" fillId="2" borderId="0" xfId="472" applyFont="1" applyFill="1"/>
    <xf numFmtId="10" fontId="28" fillId="2" borderId="0" xfId="472" applyNumberFormat="1" applyFont="1" applyFill="1"/>
    <xf numFmtId="0" fontId="11" fillId="2" borderId="0" xfId="1278" applyFont="1" applyFill="1">
      <alignment vertical="center"/>
    </xf>
    <xf numFmtId="10" fontId="20" fillId="2" borderId="0" xfId="472" applyNumberFormat="1" applyFont="1" applyFill="1" applyAlignment="1">
      <alignment horizontal="center" vertical="center"/>
    </xf>
    <xf numFmtId="0" fontId="31" fillId="2" borderId="0" xfId="472" applyFont="1" applyFill="1" applyAlignment="1">
      <alignment vertical="center"/>
    </xf>
    <xf numFmtId="0" fontId="16" fillId="2" borderId="6" xfId="472" applyFont="1" applyFill="1" applyBorder="1" applyAlignment="1">
      <alignment horizontal="center" vertical="center"/>
    </xf>
    <xf numFmtId="0" fontId="16" fillId="2" borderId="6" xfId="472" applyFont="1" applyFill="1" applyBorder="1" applyAlignment="1">
      <alignment horizontal="center" vertical="center" wrapText="1"/>
    </xf>
    <xf numFmtId="0" fontId="19" fillId="2" borderId="6" xfId="470" applyFont="1" applyFill="1" applyBorder="1" applyAlignment="1">
      <alignment horizontal="center" vertical="center"/>
    </xf>
    <xf numFmtId="0" fontId="19" fillId="2" borderId="6" xfId="472" applyFont="1" applyFill="1" applyBorder="1" applyAlignment="1">
      <alignment horizontal="center" vertical="center"/>
    </xf>
    <xf numFmtId="10" fontId="16" fillId="2" borderId="6" xfId="471" applyNumberFormat="1" applyFont="1" applyFill="1" applyBorder="1" applyAlignment="1">
      <alignment horizontal="center" vertical="center" wrapText="1"/>
    </xf>
    <xf numFmtId="0" fontId="16" fillId="3" borderId="6" xfId="472" applyFont="1" applyFill="1" applyBorder="1" applyAlignment="1">
      <alignment vertical="center"/>
    </xf>
    <xf numFmtId="0" fontId="13" fillId="0" borderId="0" xfId="1278" applyFont="1">
      <alignment vertical="center"/>
    </xf>
    <xf numFmtId="2" fontId="13" fillId="4" borderId="6" xfId="471" applyNumberFormat="1" applyFont="1" applyFill="1" applyBorder="1" applyAlignment="1">
      <alignment vertical="center" shrinkToFit="1"/>
    </xf>
    <xf numFmtId="10" fontId="13" fillId="5" borderId="6" xfId="472" applyNumberFormat="1" applyFont="1" applyFill="1" applyBorder="1" applyAlignment="1">
      <alignment vertical="center" shrinkToFit="1"/>
    </xf>
    <xf numFmtId="0" fontId="16" fillId="0" borderId="6" xfId="472" applyFont="1" applyBorder="1" applyAlignment="1">
      <alignment vertical="center"/>
    </xf>
    <xf numFmtId="2" fontId="13" fillId="4" borderId="6" xfId="472" applyNumberFormat="1" applyFont="1" applyFill="1" applyBorder="1" applyAlignment="1">
      <alignment vertical="center" shrinkToFit="1"/>
    </xf>
    <xf numFmtId="2" fontId="13" fillId="10" borderId="6" xfId="471" applyNumberFormat="1" applyFont="1" applyFill="1" applyBorder="1" applyAlignment="1">
      <alignment vertical="center" shrinkToFit="1"/>
    </xf>
    <xf numFmtId="2" fontId="13" fillId="10" borderId="6" xfId="472" applyNumberFormat="1" applyFont="1" applyFill="1" applyBorder="1" applyAlignment="1">
      <alignment vertical="center" shrinkToFit="1"/>
    </xf>
    <xf numFmtId="0" fontId="17" fillId="0" borderId="6" xfId="472" applyFont="1" applyBorder="1" applyAlignment="1">
      <alignment vertical="center"/>
    </xf>
    <xf numFmtId="0" fontId="16" fillId="3" borderId="6" xfId="471" applyFont="1" applyFill="1" applyBorder="1">
      <alignment vertical="center"/>
    </xf>
    <xf numFmtId="2" fontId="13" fillId="11" borderId="6" xfId="471" applyNumberFormat="1" applyFont="1" applyFill="1" applyBorder="1" applyAlignment="1">
      <alignment vertical="center" shrinkToFit="1"/>
    </xf>
    <xf numFmtId="191" fontId="16" fillId="3" borderId="6" xfId="471" applyNumberFormat="1" applyFont="1" applyFill="1" applyBorder="1" applyAlignment="1">
      <alignment vertical="center" shrinkToFit="1"/>
    </xf>
    <xf numFmtId="191" fontId="16" fillId="3" borderId="6" xfId="472" applyNumberFormat="1" applyFont="1" applyFill="1" applyBorder="1" applyAlignment="1">
      <alignment vertical="center" shrinkToFit="1"/>
    </xf>
    <xf numFmtId="200" fontId="16" fillId="3" borderId="6" xfId="472" applyNumberFormat="1" applyFont="1" applyFill="1" applyBorder="1" applyAlignment="1">
      <alignment horizontal="right" vertical="center"/>
    </xf>
    <xf numFmtId="10" fontId="13" fillId="4" borderId="6" xfId="472" applyNumberFormat="1" applyFont="1" applyFill="1" applyBorder="1" applyAlignment="1">
      <alignment vertical="center" shrinkToFit="1"/>
    </xf>
    <xf numFmtId="2" fontId="13" fillId="5" borderId="6" xfId="471" applyNumberFormat="1" applyFont="1" applyFill="1" applyBorder="1" applyAlignment="1">
      <alignment vertical="center" shrinkToFit="1"/>
    </xf>
    <xf numFmtId="2" fontId="13" fillId="11" borderId="6" xfId="472" applyNumberFormat="1" applyFont="1" applyFill="1" applyBorder="1" applyAlignment="1">
      <alignment vertical="center" shrinkToFit="1"/>
    </xf>
    <xf numFmtId="0" fontId="11" fillId="0" borderId="6" xfId="1278" applyFont="1" applyBorder="1">
      <alignment vertical="center"/>
    </xf>
    <xf numFmtId="0" fontId="16" fillId="3" borderId="6" xfId="1278" applyFont="1" applyFill="1" applyBorder="1" applyAlignment="1">
      <alignment horizontal="left" vertical="center"/>
    </xf>
    <xf numFmtId="2" fontId="13" fillId="9" borderId="6" xfId="1278" applyNumberFormat="1" applyFont="1" applyFill="1" applyBorder="1">
      <alignment vertical="center"/>
    </xf>
    <xf numFmtId="2" fontId="13" fillId="2" borderId="6" xfId="1278" applyNumberFormat="1" applyFont="1" applyFill="1" applyBorder="1">
      <alignment vertical="center"/>
    </xf>
    <xf numFmtId="10" fontId="13" fillId="9" borderId="6" xfId="1278" applyNumberFormat="1" applyFont="1" applyFill="1" applyBorder="1">
      <alignment vertical="center"/>
    </xf>
    <xf numFmtId="0" fontId="32" fillId="0" borderId="6" xfId="1278" applyFont="1" applyBorder="1">
      <alignment vertical="center"/>
    </xf>
    <xf numFmtId="0" fontId="32" fillId="3" borderId="6" xfId="1278" applyFont="1" applyFill="1" applyBorder="1" applyAlignment="1">
      <alignment horizontal="left" vertical="center"/>
    </xf>
    <xf numFmtId="2" fontId="33" fillId="2" borderId="6" xfId="1278" applyNumberFormat="1" applyFont="1" applyFill="1" applyBorder="1">
      <alignment vertical="center"/>
    </xf>
    <xf numFmtId="191" fontId="16" fillId="3" borderId="0" xfId="472" applyNumberFormat="1" applyFont="1" applyFill="1" applyAlignment="1">
      <alignment vertical="center" shrinkToFit="1"/>
    </xf>
    <xf numFmtId="10" fontId="33" fillId="9" borderId="6" xfId="1278" applyNumberFormat="1" applyFont="1" applyFill="1" applyBorder="1">
      <alignment vertical="center"/>
    </xf>
    <xf numFmtId="2" fontId="13" fillId="10" borderId="0" xfId="472" applyNumberFormat="1" applyFont="1" applyFill="1" applyAlignment="1">
      <alignment vertical="center" shrinkToFit="1"/>
    </xf>
    <xf numFmtId="0" fontId="34" fillId="3" borderId="6" xfId="472" applyFont="1" applyFill="1" applyBorder="1" applyAlignment="1">
      <alignment vertical="center"/>
    </xf>
    <xf numFmtId="2" fontId="13" fillId="5" borderId="6" xfId="472" applyNumberFormat="1" applyFont="1" applyFill="1" applyBorder="1" applyAlignment="1">
      <alignment vertical="center" shrinkToFit="1"/>
    </xf>
    <xf numFmtId="191" fontId="16" fillId="4" borderId="6" xfId="471" applyNumberFormat="1" applyFont="1" applyFill="1" applyBorder="1" applyAlignment="1">
      <alignment vertical="center" shrinkToFit="1"/>
    </xf>
    <xf numFmtId="191" fontId="13" fillId="4" borderId="6" xfId="472" applyNumberFormat="1" applyFont="1" applyFill="1" applyBorder="1" applyAlignment="1">
      <alignment vertical="center" shrinkToFit="1"/>
    </xf>
    <xf numFmtId="191" fontId="13" fillId="10" borderId="6" xfId="472" applyNumberFormat="1" applyFont="1" applyFill="1" applyBorder="1" applyAlignment="1">
      <alignment vertical="center" shrinkToFit="1"/>
    </xf>
    <xf numFmtId="207" fontId="16" fillId="3" borderId="6" xfId="472" applyNumberFormat="1" applyFont="1" applyFill="1" applyBorder="1" applyAlignment="1">
      <alignment horizontal="right" vertical="center"/>
    </xf>
    <xf numFmtId="191" fontId="16" fillId="4" borderId="6" xfId="472" applyNumberFormat="1" applyFont="1" applyFill="1" applyBorder="1" applyAlignment="1">
      <alignment vertical="center" shrinkToFit="1"/>
    </xf>
    <xf numFmtId="207" fontId="16" fillId="4" borderId="6" xfId="472" applyNumberFormat="1" applyFont="1" applyFill="1" applyBorder="1" applyAlignment="1">
      <alignment vertical="center" shrinkToFit="1"/>
    </xf>
    <xf numFmtId="3" fontId="5" fillId="0" borderId="10" xfId="1266" applyNumberFormat="1" applyFont="1" applyFill="1" applyBorder="1" applyAlignment="1" applyProtection="1">
      <alignment horizontal="center" vertical="center"/>
      <protection locked="0"/>
    </xf>
    <xf numFmtId="3" fontId="5" fillId="0" borderId="10" xfId="1266" applyNumberFormat="1" applyFont="1" applyFill="1" applyBorder="1" applyAlignment="1" applyProtection="1">
      <alignment vertical="center"/>
      <protection locked="0"/>
    </xf>
    <xf numFmtId="3" fontId="5" fillId="0" borderId="2" xfId="1266" applyNumberFormat="1" applyFont="1" applyFill="1" applyBorder="1" applyAlignment="1" applyProtection="1">
      <alignment vertical="center"/>
      <protection locked="0"/>
    </xf>
    <xf numFmtId="201" fontId="5" fillId="0" borderId="2" xfId="2036" applyNumberFormat="1" applyFont="1" applyFill="1" applyBorder="1" applyAlignment="1" applyProtection="1">
      <alignment vertical="center"/>
      <protection locked="0"/>
    </xf>
    <xf numFmtId="201" fontId="5" fillId="0" borderId="2" xfId="2036" applyNumberFormat="1" applyFont="1" applyFill="1" applyBorder="1" applyAlignment="1" applyProtection="1">
      <alignment vertical="center"/>
    </xf>
    <xf numFmtId="0" fontId="19" fillId="3" borderId="0" xfId="451" applyFont="1" applyFill="1">
      <alignment vertical="center"/>
    </xf>
    <xf numFmtId="10" fontId="35" fillId="3" borderId="0" xfId="452" applyNumberFormat="1" applyFont="1" applyFill="1">
      <alignment vertical="center" wrapText="1"/>
    </xf>
    <xf numFmtId="0" fontId="20" fillId="3" borderId="0" xfId="453" applyFont="1" applyFill="1">
      <alignment horizontal="center" vertical="center"/>
    </xf>
    <xf numFmtId="0" fontId="36" fillId="3" borderId="0" xfId="454" applyFont="1" applyFill="1">
      <alignment horizontal="center" vertical="center"/>
    </xf>
    <xf numFmtId="10" fontId="17" fillId="3" borderId="0" xfId="455" applyNumberFormat="1" applyFont="1" applyFill="1" applyBorder="1">
      <alignment horizontal="right" vertical="center" wrapText="1"/>
    </xf>
    <xf numFmtId="49" fontId="13" fillId="3" borderId="13" xfId="456" applyNumberFormat="1" applyFont="1" applyFill="1" applyBorder="1">
      <alignment horizontal="center" vertical="center"/>
    </xf>
    <xf numFmtId="49" fontId="13" fillId="3" borderId="11" xfId="457" applyNumberFormat="1" applyFont="1" applyFill="1" applyBorder="1">
      <alignment horizontal="center" vertical="center"/>
    </xf>
    <xf numFmtId="49" fontId="13" fillId="3" borderId="13" xfId="458" applyNumberFormat="1" applyFont="1" applyFill="1" applyBorder="1">
      <alignment horizontal="center" vertical="center"/>
    </xf>
    <xf numFmtId="0" fontId="16" fillId="3" borderId="2" xfId="459" applyFont="1" applyFill="1" applyBorder="1">
      <alignment horizontal="center" vertical="center"/>
    </xf>
    <xf numFmtId="0" fontId="16" fillId="3" borderId="2" xfId="460" applyFont="1" applyFill="1" applyBorder="1">
      <alignment horizontal="center" vertical="center"/>
    </xf>
    <xf numFmtId="49" fontId="13" fillId="3" borderId="14" xfId="461" applyNumberFormat="1" applyFont="1" applyFill="1" applyBorder="1">
      <alignment horizontal="center" vertical="center"/>
    </xf>
    <xf numFmtId="49" fontId="13" fillId="3" borderId="12" xfId="462" applyNumberFormat="1" applyFont="1" applyFill="1" applyBorder="1">
      <alignment horizontal="center" vertical="center"/>
    </xf>
    <xf numFmtId="49" fontId="13" fillId="3" borderId="8" xfId="463" applyNumberFormat="1" applyFont="1" applyFill="1" applyBorder="1">
      <alignment horizontal="center" vertical="center"/>
    </xf>
    <xf numFmtId="0" fontId="16" fillId="3" borderId="8" xfId="443" applyFont="1" applyFill="1" applyBorder="1">
      <alignment horizontal="center" vertical="center"/>
    </xf>
    <xf numFmtId="10" fontId="16" fillId="3" borderId="8" xfId="444" applyNumberFormat="1" applyFont="1" applyFill="1" applyBorder="1">
      <alignment horizontal="center" vertical="center" wrapText="1"/>
    </xf>
    <xf numFmtId="49" fontId="18" fillId="3" borderId="6" xfId="445" applyNumberFormat="1" applyFont="1" applyFill="1" applyBorder="1">
      <alignment horizontal="left" vertical="center"/>
    </xf>
    <xf numFmtId="0" fontId="18" fillId="3" borderId="6" xfId="446" applyFont="1" applyFill="1" applyBorder="1">
      <alignment horizontal="left" vertical="center"/>
    </xf>
    <xf numFmtId="2" fontId="13" fillId="2" borderId="14" xfId="464" applyNumberFormat="1" applyFont="1" applyFill="1" applyBorder="1" applyAlignment="1">
      <alignment vertical="center" shrinkToFit="1"/>
    </xf>
    <xf numFmtId="2" fontId="13" fillId="3" borderId="6" xfId="464" applyNumberFormat="1" applyFont="1" applyFill="1" applyBorder="1" applyAlignment="1">
      <alignment vertical="center" shrinkToFit="1"/>
    </xf>
    <xf numFmtId="10" fontId="13" fillId="5" borderId="6" xfId="465" applyNumberFormat="1" applyFont="1" applyFill="1" applyBorder="1" applyAlignment="1">
      <alignment vertical="center" shrinkToFit="1"/>
    </xf>
    <xf numFmtId="49" fontId="18" fillId="3" borderId="6" xfId="447" applyNumberFormat="1" applyFont="1" applyFill="1" applyBorder="1">
      <alignment horizontal="center" vertical="center" wrapText="1"/>
    </xf>
    <xf numFmtId="49" fontId="18" fillId="3" borderId="6" xfId="448" applyNumberFormat="1" applyFont="1" applyFill="1" applyBorder="1">
      <alignment horizontal="left" vertical="center" wrapText="1" shrinkToFit="1"/>
    </xf>
    <xf numFmtId="2" fontId="13" fillId="4" borderId="15" xfId="464" applyNumberFormat="1" applyFont="1" applyFill="1" applyBorder="1" applyAlignment="1">
      <alignment vertical="center" shrinkToFit="1"/>
    </xf>
    <xf numFmtId="2" fontId="13" fillId="4" borderId="15" xfId="465" applyNumberFormat="1" applyFont="1" applyFill="1" applyBorder="1" applyAlignment="1">
      <alignment vertical="center" shrinkToFit="1"/>
    </xf>
    <xf numFmtId="2" fontId="13" fillId="2" borderId="15" xfId="464" applyNumberFormat="1" applyFont="1" applyFill="1" applyBorder="1" applyAlignment="1">
      <alignment vertical="center" shrinkToFit="1"/>
    </xf>
    <xf numFmtId="0" fontId="17" fillId="3" borderId="15" xfId="449" applyFont="1" applyFill="1" applyBorder="1">
      <alignment horizontal="center" vertical="center"/>
    </xf>
    <xf numFmtId="0" fontId="17" fillId="3" borderId="16" xfId="450" applyFont="1" applyFill="1" applyBorder="1">
      <alignment horizontal="center" vertical="center"/>
    </xf>
    <xf numFmtId="2" fontId="13" fillId="4" borderId="16" xfId="464" applyNumberFormat="1" applyFont="1" applyFill="1" applyBorder="1" applyAlignment="1">
      <alignment vertical="center" shrinkToFit="1"/>
    </xf>
    <xf numFmtId="0" fontId="37" fillId="0" borderId="0" xfId="1283" applyFill="1">
      <alignment vertical="center"/>
    </xf>
    <xf numFmtId="0" fontId="38" fillId="0" borderId="0" xfId="1283" applyFont="1" applyFill="1" applyBorder="1" applyAlignment="1">
      <alignment horizontal="center" vertical="center"/>
    </xf>
    <xf numFmtId="0" fontId="2" fillId="0" borderId="0" xfId="1283" applyFont="1" applyFill="1" applyBorder="1" applyAlignment="1">
      <alignment horizontal="right" vertical="center"/>
    </xf>
    <xf numFmtId="0" fontId="39" fillId="0" borderId="6" xfId="1283" applyFont="1" applyFill="1" applyBorder="1" applyAlignment="1">
      <alignment horizontal="center" vertical="center" wrapText="1"/>
    </xf>
    <xf numFmtId="49" fontId="39" fillId="0" borderId="6" xfId="1283" applyNumberFormat="1" applyFont="1" applyFill="1" applyBorder="1" applyAlignment="1">
      <alignment horizontal="center" vertical="center" wrapText="1"/>
    </xf>
    <xf numFmtId="0" fontId="40" fillId="0" borderId="6" xfId="1283" applyFont="1" applyFill="1" applyBorder="1" applyAlignment="1">
      <alignment horizontal="center" vertical="center" wrapText="1"/>
    </xf>
    <xf numFmtId="0" fontId="41" fillId="0" borderId="6" xfId="1283" applyFont="1" applyFill="1" applyBorder="1" applyAlignment="1">
      <alignment horizontal="center" vertical="center" wrapText="1"/>
    </xf>
    <xf numFmtId="4" fontId="41" fillId="0" borderId="6" xfId="1283" applyNumberFormat="1" applyFont="1" applyFill="1" applyBorder="1" applyAlignment="1">
      <alignment horizontal="right" vertical="center"/>
    </xf>
    <xf numFmtId="4" fontId="42" fillId="0" borderId="6" xfId="1283" applyNumberFormat="1" applyFont="1" applyFill="1" applyBorder="1" applyAlignment="1">
      <alignment horizontal="right" vertical="center"/>
    </xf>
    <xf numFmtId="0" fontId="43" fillId="0" borderId="6" xfId="1283" applyFont="1" applyFill="1" applyBorder="1" applyAlignment="1">
      <alignment vertical="center" wrapText="1"/>
    </xf>
    <xf numFmtId="4" fontId="43" fillId="0" borderId="6" xfId="1283" applyNumberFormat="1" applyFont="1" applyFill="1" applyBorder="1" applyAlignment="1">
      <alignment horizontal="right" vertical="center"/>
    </xf>
    <xf numFmtId="4" fontId="44" fillId="0" borderId="6" xfId="1283" applyNumberFormat="1" applyFont="1" applyFill="1" applyBorder="1" applyAlignment="1">
      <alignment horizontal="right" vertical="center"/>
    </xf>
    <xf numFmtId="0" fontId="45" fillId="0" borderId="6" xfId="1283" applyFont="1" applyFill="1" applyBorder="1" applyAlignment="1">
      <alignment vertical="center" wrapText="1"/>
    </xf>
    <xf numFmtId="4" fontId="45" fillId="0" borderId="6" xfId="1283" applyNumberFormat="1" applyFont="1" applyFill="1" applyBorder="1" applyAlignment="1">
      <alignment horizontal="right" vertical="center"/>
    </xf>
    <xf numFmtId="4" fontId="46" fillId="0" borderId="6" xfId="1283" applyNumberFormat="1" applyFont="1" applyFill="1" applyBorder="1" applyAlignment="1">
      <alignment horizontal="right" vertical="center"/>
    </xf>
    <xf numFmtId="0" fontId="15" fillId="0" borderId="0" xfId="1278" applyFont="1">
      <alignment vertical="center"/>
    </xf>
    <xf numFmtId="0" fontId="21" fillId="2" borderId="0" xfId="2057" applyFont="1" applyFill="1" applyAlignment="1">
      <alignment vertical="center"/>
    </xf>
    <xf numFmtId="0" fontId="14" fillId="2" borderId="0" xfId="2057" applyFont="1" applyFill="1" applyAlignment="1">
      <alignment horizontal="center" vertical="center"/>
    </xf>
    <xf numFmtId="0" fontId="21" fillId="2" borderId="6" xfId="2057" applyFont="1" applyFill="1" applyBorder="1" applyAlignment="1">
      <alignment horizontal="center" vertical="center"/>
    </xf>
    <xf numFmtId="0" fontId="21" fillId="2" borderId="5" xfId="2057" applyFont="1" applyFill="1" applyBorder="1" applyAlignment="1">
      <alignment horizontal="center" vertical="center" wrapText="1"/>
    </xf>
    <xf numFmtId="0" fontId="23" fillId="2" borderId="15" xfId="2057" applyFont="1" applyFill="1" applyBorder="1" applyAlignment="1">
      <alignment horizontal="center" vertical="center" wrapText="1"/>
    </xf>
    <xf numFmtId="0" fontId="23" fillId="2" borderId="17" xfId="2057" applyFont="1" applyFill="1" applyBorder="1" applyAlignment="1">
      <alignment horizontal="center" vertical="center" wrapText="1"/>
    </xf>
    <xf numFmtId="0" fontId="21" fillId="2" borderId="13" xfId="2057" applyFont="1" applyFill="1" applyBorder="1" applyAlignment="1">
      <alignment horizontal="center" vertical="center" wrapText="1"/>
    </xf>
    <xf numFmtId="0" fontId="23" fillId="2" borderId="8" xfId="2057" applyFont="1" applyFill="1" applyBorder="1" applyAlignment="1">
      <alignment horizontal="center" vertical="center" wrapText="1"/>
    </xf>
    <xf numFmtId="0" fontId="23" fillId="2" borderId="6" xfId="2057" applyFont="1" applyFill="1" applyBorder="1" applyAlignment="1">
      <alignment horizontal="center" vertical="center" wrapText="1"/>
    </xf>
    <xf numFmtId="0" fontId="23" fillId="2" borderId="6" xfId="2058" applyFont="1" applyFill="1" applyBorder="1" applyAlignment="1">
      <alignment horizontal="center" vertical="center" wrapText="1"/>
    </xf>
    <xf numFmtId="0" fontId="23" fillId="2" borderId="6" xfId="2057" applyFont="1" applyFill="1" applyBorder="1" applyAlignment="1">
      <alignment vertical="center"/>
    </xf>
    <xf numFmtId="0" fontId="24" fillId="2" borderId="6" xfId="2057" applyFont="1" applyFill="1" applyBorder="1" applyAlignment="1">
      <alignment horizontal="center" vertical="center" indent="4"/>
    </xf>
    <xf numFmtId="2" fontId="23" fillId="6" borderId="6" xfId="2058" applyNumberFormat="1" applyFont="1" applyFill="1" applyBorder="1" applyAlignment="1">
      <alignment vertical="center" shrinkToFit="1"/>
    </xf>
    <xf numFmtId="2" fontId="23" fillId="6" borderId="6" xfId="2057" applyNumberFormat="1" applyFont="1" applyFill="1" applyBorder="1" applyAlignment="1">
      <alignment vertical="center" shrinkToFit="1"/>
    </xf>
    <xf numFmtId="10" fontId="23" fillId="6" borderId="6" xfId="2057" applyNumberFormat="1" applyFont="1" applyFill="1" applyBorder="1" applyAlignment="1">
      <alignment vertical="center" shrinkToFit="1"/>
    </xf>
    <xf numFmtId="0" fontId="24" fillId="2" borderId="6" xfId="2057" applyFont="1" applyFill="1" applyBorder="1" applyAlignment="1">
      <alignment vertical="center"/>
    </xf>
    <xf numFmtId="2" fontId="23" fillId="6" borderId="6" xfId="1278" applyNumberFormat="1" applyFont="1" applyFill="1" applyBorder="1" applyAlignment="1">
      <alignment vertical="center" shrinkToFit="1"/>
    </xf>
    <xf numFmtId="2" fontId="23" fillId="3" borderId="6" xfId="2058" applyNumberFormat="1" applyFont="1" applyFill="1" applyBorder="1" applyAlignment="1">
      <alignment vertical="center" shrinkToFit="1"/>
    </xf>
    <xf numFmtId="2" fontId="23" fillId="3" borderId="6" xfId="1278" applyNumberFormat="1" applyFont="1" applyFill="1" applyBorder="1" applyAlignment="1">
      <alignment vertical="center" shrinkToFit="1"/>
    </xf>
    <xf numFmtId="2" fontId="23" fillId="2" borderId="6" xfId="1278" applyNumberFormat="1" applyFont="1" applyFill="1" applyBorder="1" applyAlignment="1">
      <alignment vertical="center" shrinkToFit="1"/>
    </xf>
    <xf numFmtId="0" fontId="23" fillId="3" borderId="6" xfId="2057" applyFont="1" applyFill="1" applyBorder="1" applyAlignment="1">
      <alignment vertical="center"/>
    </xf>
    <xf numFmtId="10" fontId="23" fillId="3" borderId="6" xfId="2057" applyNumberFormat="1" applyFont="1" applyFill="1" applyBorder="1" applyAlignment="1">
      <alignment vertical="center" shrinkToFit="1"/>
    </xf>
    <xf numFmtId="0" fontId="23" fillId="2" borderId="6" xfId="2057" applyFont="1" applyFill="1" applyBorder="1" applyAlignment="1">
      <alignment horizontal="left" vertical="center"/>
    </xf>
    <xf numFmtId="2" fontId="23" fillId="9" borderId="6" xfId="2057" applyNumberFormat="1" applyFont="1" applyFill="1" applyBorder="1" applyAlignment="1">
      <alignment vertical="center"/>
    </xf>
    <xf numFmtId="10" fontId="23" fillId="9" borderId="6" xfId="2057" applyNumberFormat="1" applyFont="1" applyFill="1" applyBorder="1" applyAlignment="1">
      <alignment vertical="center"/>
    </xf>
    <xf numFmtId="0" fontId="47" fillId="3" borderId="6" xfId="2057" applyFont="1" applyFill="1" applyBorder="1" applyAlignment="1">
      <alignment vertical="center"/>
    </xf>
    <xf numFmtId="2" fontId="23" fillId="3" borderId="6" xfId="2057" applyNumberFormat="1" applyFont="1" applyFill="1" applyBorder="1" applyAlignment="1">
      <alignment vertical="center"/>
    </xf>
    <xf numFmtId="0" fontId="47" fillId="3" borderId="6" xfId="2057" applyFont="1" applyFill="1" applyBorder="1" applyAlignment="1">
      <alignment horizontal="left" vertical="center"/>
    </xf>
    <xf numFmtId="2" fontId="23" fillId="7" borderId="6" xfId="2057" applyNumberFormat="1" applyFont="1" applyFill="1" applyBorder="1" applyAlignment="1">
      <alignment vertical="center"/>
    </xf>
    <xf numFmtId="2" fontId="23" fillId="2" borderId="6" xfId="2057" applyNumberFormat="1" applyFont="1" applyFill="1" applyBorder="1" applyAlignment="1">
      <alignment vertical="center"/>
    </xf>
    <xf numFmtId="10" fontId="23" fillId="7" borderId="6" xfId="2057" applyNumberFormat="1" applyFont="1" applyFill="1" applyBorder="1" applyAlignment="1">
      <alignment vertical="center"/>
    </xf>
    <xf numFmtId="2" fontId="15" fillId="2" borderId="6" xfId="1278" applyNumberFormat="1" applyFont="1" applyFill="1" applyBorder="1">
      <alignment vertical="center"/>
    </xf>
    <xf numFmtId="10" fontId="23" fillId="7" borderId="6" xfId="1278" applyNumberFormat="1" applyFont="1" applyFill="1" applyBorder="1">
      <alignment vertical="center"/>
    </xf>
    <xf numFmtId="0" fontId="23" fillId="2" borderId="9" xfId="2057" applyFont="1" applyFill="1" applyBorder="1" applyAlignment="1">
      <alignment horizontal="right" vertical="center"/>
    </xf>
    <xf numFmtId="0" fontId="21" fillId="2" borderId="5" xfId="2057" applyFont="1" applyFill="1" applyBorder="1" applyAlignment="1">
      <alignment horizontal="center" vertical="center"/>
    </xf>
    <xf numFmtId="0" fontId="23" fillId="2" borderId="2" xfId="2057" applyFont="1" applyFill="1" applyBorder="1" applyAlignment="1">
      <alignment horizontal="center" vertical="center" wrapText="1"/>
    </xf>
    <xf numFmtId="0" fontId="23" fillId="2" borderId="8" xfId="2058" applyFont="1" applyFill="1" applyBorder="1" applyAlignment="1">
      <alignment horizontal="center" vertical="center" wrapText="1"/>
    </xf>
    <xf numFmtId="2" fontId="23" fillId="3" borderId="6" xfId="2057" applyNumberFormat="1" applyFont="1" applyFill="1" applyBorder="1" applyAlignment="1">
      <alignment vertical="center" shrinkToFit="1"/>
    </xf>
    <xf numFmtId="10" fontId="23" fillId="3" borderId="6" xfId="2057" applyNumberFormat="1" applyFont="1" applyFill="1" applyBorder="1" applyAlignment="1">
      <alignment vertical="center"/>
    </xf>
    <xf numFmtId="10" fontId="15" fillId="7" borderId="6" xfId="1278" applyNumberFormat="1" applyFont="1" applyFill="1" applyBorder="1">
      <alignment vertical="center"/>
    </xf>
    <xf numFmtId="0" fontId="21" fillId="2" borderId="0" xfId="2066" applyFont="1" applyFill="1">
      <alignment horizontal="left" vertical="center"/>
    </xf>
    <xf numFmtId="0" fontId="23" fillId="2" borderId="0" xfId="2067" applyFont="1" applyFill="1">
      <alignment horizontal="center" vertical="center"/>
    </xf>
    <xf numFmtId="0" fontId="48" fillId="2" borderId="0" xfId="2068" applyFont="1" applyFill="1">
      <alignment horizontal="center" vertical="center"/>
    </xf>
    <xf numFmtId="0" fontId="49" fillId="2" borderId="0" xfId="2069" applyFont="1" applyFill="1">
      <alignment vertical="center"/>
    </xf>
    <xf numFmtId="0" fontId="23" fillId="2" borderId="0" xfId="2070" applyFont="1" applyFill="1">
      <alignment horizontal="right" vertical="center"/>
    </xf>
    <xf numFmtId="0" fontId="28" fillId="2" borderId="6" xfId="1278" applyFont="1" applyFill="1" applyBorder="1" applyAlignment="1">
      <alignment horizontal="center" vertical="center"/>
    </xf>
    <xf numFmtId="0" fontId="23" fillId="2" borderId="6" xfId="2071" applyFont="1" applyFill="1" applyBorder="1">
      <alignment horizontal="center" vertical="center"/>
    </xf>
    <xf numFmtId="0" fontId="23" fillId="2" borderId="16" xfId="2072" applyFont="1" applyFill="1" applyBorder="1">
      <alignment vertical="center"/>
    </xf>
    <xf numFmtId="2" fontId="23" fillId="3" borderId="6" xfId="2076" applyNumberFormat="1" applyFont="1" applyFill="1" applyBorder="1" applyAlignment="1">
      <alignment vertical="center" shrinkToFit="1"/>
    </xf>
    <xf numFmtId="10" fontId="23" fillId="8" borderId="6" xfId="2076" applyNumberFormat="1" applyFont="1" applyFill="1" applyBorder="1" applyAlignment="1">
      <alignment vertical="center" shrinkToFit="1"/>
    </xf>
    <xf numFmtId="191" fontId="47" fillId="3" borderId="6" xfId="2073" applyNumberFormat="1" applyFont="1" applyFill="1" applyBorder="1">
      <alignment vertical="center" shrinkToFit="1"/>
      <protection locked="0"/>
    </xf>
    <xf numFmtId="191" fontId="47" fillId="3" borderId="6" xfId="2074" applyNumberFormat="1" applyFont="1" applyFill="1" applyBorder="1">
      <alignment vertical="center" shrinkToFit="1"/>
      <protection locked="0"/>
    </xf>
    <xf numFmtId="198" fontId="23" fillId="2" borderId="16" xfId="2059" applyNumberFormat="1" applyFont="1" applyFill="1" applyBorder="1">
      <alignment horizontal="left" vertical="center"/>
    </xf>
    <xf numFmtId="199" fontId="23" fillId="2" borderId="16" xfId="2060" applyNumberFormat="1" applyFont="1" applyFill="1" applyBorder="1">
      <alignment horizontal="left" vertical="center"/>
    </xf>
    <xf numFmtId="0" fontId="23" fillId="2" borderId="17" xfId="2061" applyFont="1" applyFill="1" applyBorder="1">
      <alignment vertical="center"/>
    </xf>
    <xf numFmtId="0" fontId="23" fillId="2" borderId="6" xfId="2062" applyFont="1" applyFill="1" applyBorder="1">
      <alignment horizontal="left" vertical="center"/>
    </xf>
    <xf numFmtId="200" fontId="23" fillId="8" borderId="6" xfId="2075" applyNumberFormat="1" applyFont="1" applyFill="1" applyBorder="1">
      <alignment vertical="center" shrinkToFit="1"/>
    </xf>
    <xf numFmtId="0" fontId="23" fillId="2" borderId="6" xfId="2063" applyFont="1" applyFill="1" applyBorder="1">
      <alignment horizontal="left" vertical="center"/>
    </xf>
    <xf numFmtId="0" fontId="23" fillId="2" borderId="15" xfId="2064" applyFont="1" applyFill="1" applyBorder="1">
      <alignment vertical="center"/>
    </xf>
    <xf numFmtId="2" fontId="23" fillId="8" borderId="6" xfId="1278" applyNumberFormat="1" applyFont="1" applyFill="1" applyBorder="1" applyAlignment="1">
      <alignment vertical="center" shrinkToFit="1"/>
    </xf>
    <xf numFmtId="2" fontId="23" fillId="8" borderId="6" xfId="2076" applyNumberFormat="1" applyFont="1" applyFill="1" applyBorder="1" applyAlignment="1">
      <alignment vertical="center" shrinkToFit="1"/>
    </xf>
    <xf numFmtId="191" fontId="23" fillId="8" borderId="6" xfId="2065" applyNumberFormat="1" applyFont="1" applyFill="1" applyBorder="1">
      <alignment vertical="center" shrinkToFit="1"/>
    </xf>
    <xf numFmtId="0" fontId="21" fillId="2" borderId="0" xfId="2054" applyFont="1" applyFill="1" applyAlignment="1">
      <alignment vertical="center"/>
    </xf>
    <xf numFmtId="0" fontId="13" fillId="2" borderId="0" xfId="2054" applyFont="1" applyFill="1" applyAlignment="1">
      <alignment vertical="center"/>
    </xf>
    <xf numFmtId="0" fontId="13" fillId="2" borderId="0" xfId="2054" applyFont="1" applyFill="1" applyAlignment="1">
      <alignment vertical="center" wrapText="1"/>
    </xf>
    <xf numFmtId="0" fontId="14" fillId="2" borderId="0" xfId="2054" applyFont="1" applyFill="1" applyAlignment="1">
      <alignment horizontal="center" vertical="center"/>
    </xf>
    <xf numFmtId="0" fontId="14" fillId="2" borderId="0" xfId="2054" applyFont="1" applyFill="1" applyAlignment="1">
      <alignment horizontal="center" vertical="center" wrapText="1"/>
    </xf>
    <xf numFmtId="0" fontId="22" fillId="2" borderId="0" xfId="2054" applyFont="1" applyFill="1" applyBorder="1" applyAlignment="1">
      <alignment horizontal="right" vertical="center" wrapText="1"/>
    </xf>
    <xf numFmtId="0" fontId="23" fillId="2" borderId="15" xfId="2054" applyFont="1" applyFill="1" applyBorder="1" applyAlignment="1">
      <alignment horizontal="center" vertical="center"/>
    </xf>
    <xf numFmtId="0" fontId="23" fillId="2" borderId="16" xfId="2054" applyFont="1" applyFill="1" applyBorder="1" applyAlignment="1">
      <alignment horizontal="center" vertical="center"/>
    </xf>
    <xf numFmtId="0" fontId="21" fillId="2" borderId="13" xfId="2054" applyFont="1" applyFill="1" applyBorder="1" applyAlignment="1">
      <alignment horizontal="center" vertical="center" wrapText="1"/>
    </xf>
    <xf numFmtId="0" fontId="23" fillId="2" borderId="2" xfId="2054" applyFont="1" applyFill="1" applyBorder="1" applyAlignment="1">
      <alignment horizontal="center" vertical="center" wrapText="1"/>
    </xf>
    <xf numFmtId="0" fontId="23" fillId="2" borderId="6" xfId="2054" applyFont="1" applyFill="1" applyBorder="1" applyAlignment="1">
      <alignment horizontal="center" vertical="center"/>
    </xf>
    <xf numFmtId="0" fontId="23" fillId="2" borderId="8" xfId="2054" applyFont="1" applyFill="1" applyBorder="1" applyAlignment="1">
      <alignment horizontal="center" vertical="center" wrapText="1"/>
    </xf>
    <xf numFmtId="0" fontId="23" fillId="2" borderId="8" xfId="2055" applyFont="1" applyFill="1" applyBorder="1" applyAlignment="1">
      <alignment horizontal="center" vertical="center" wrapText="1"/>
    </xf>
    <xf numFmtId="0" fontId="50" fillId="2" borderId="6" xfId="2054" applyFont="1" applyFill="1" applyBorder="1" applyAlignment="1">
      <alignment horizontal="left" vertical="center"/>
    </xf>
    <xf numFmtId="0" fontId="51" fillId="2" borderId="6" xfId="2054" applyFont="1" applyFill="1" applyBorder="1" applyAlignment="1">
      <alignment vertical="center"/>
    </xf>
    <xf numFmtId="2" fontId="50" fillId="8" borderId="6" xfId="2054" applyNumberFormat="1" applyFont="1" applyFill="1" applyBorder="1" applyAlignment="1">
      <alignment vertical="center" shrinkToFit="1"/>
    </xf>
    <xf numFmtId="10" fontId="24" fillId="8" borderId="6" xfId="2054" applyNumberFormat="1" applyFont="1" applyFill="1" applyBorder="1" applyAlignment="1">
      <alignment vertical="center" shrinkToFit="1"/>
    </xf>
    <xf numFmtId="0" fontId="47" fillId="2" borderId="6" xfId="2054" applyFont="1" applyFill="1" applyBorder="1" applyAlignment="1">
      <alignment horizontal="left" vertical="center"/>
    </xf>
    <xf numFmtId="0" fontId="52" fillId="2" borderId="6" xfId="2054" applyFont="1" applyFill="1" applyBorder="1" applyAlignment="1">
      <alignment vertical="center"/>
    </xf>
    <xf numFmtId="2" fontId="47" fillId="3" borderId="6" xfId="2054" applyNumberFormat="1" applyFont="1" applyFill="1" applyBorder="1" applyAlignment="1">
      <alignment vertical="center" shrinkToFit="1"/>
    </xf>
    <xf numFmtId="10" fontId="47" fillId="8" borderId="6" xfId="2054" applyNumberFormat="1" applyFont="1" applyFill="1" applyBorder="1" applyAlignment="1">
      <alignment vertical="center" shrinkToFit="1"/>
    </xf>
    <xf numFmtId="2" fontId="47" fillId="3" borderId="0" xfId="2054" applyNumberFormat="1" applyFont="1" applyFill="1" applyAlignment="1">
      <alignment vertical="center" shrinkToFit="1"/>
    </xf>
    <xf numFmtId="2" fontId="24" fillId="8" borderId="6" xfId="2054" applyNumberFormat="1" applyFont="1" applyFill="1" applyBorder="1" applyAlignment="1">
      <alignment vertical="center" shrinkToFit="1"/>
    </xf>
    <xf numFmtId="10" fontId="50" fillId="8" borderId="6" xfId="2054" applyNumberFormat="1" applyFont="1" applyFill="1" applyBorder="1" applyAlignment="1">
      <alignment vertical="center" shrinkToFit="1"/>
    </xf>
    <xf numFmtId="200" fontId="47" fillId="8" borderId="6" xfId="2054" applyNumberFormat="1" applyFont="1" applyFill="1" applyBorder="1" applyAlignment="1">
      <alignment vertical="center" shrinkToFit="1"/>
    </xf>
    <xf numFmtId="0" fontId="16" fillId="2" borderId="6" xfId="2054" applyFont="1" applyFill="1" applyBorder="1" applyAlignment="1">
      <alignment vertical="center"/>
    </xf>
    <xf numFmtId="0" fontId="30" fillId="2" borderId="15" xfId="2054" applyFont="1" applyFill="1" applyBorder="1" applyAlignment="1">
      <alignment vertical="center"/>
    </xf>
    <xf numFmtId="0" fontId="30" fillId="2" borderId="16" xfId="2054" applyFont="1" applyFill="1" applyBorder="1" applyAlignment="1">
      <alignment vertical="center"/>
    </xf>
    <xf numFmtId="0" fontId="26" fillId="0" borderId="0" xfId="1292" applyFont="1"/>
    <xf numFmtId="0" fontId="26" fillId="0" borderId="0" xfId="1292" applyFont="1" applyFill="1"/>
    <xf numFmtId="0" fontId="3" fillId="0" borderId="0" xfId="1276">
      <alignment vertical="center"/>
    </xf>
    <xf numFmtId="0" fontId="53" fillId="0" borderId="0" xfId="1292" applyFont="1" applyAlignment="1">
      <alignment horizontal="center" vertical="center" wrapText="1"/>
    </xf>
    <xf numFmtId="0" fontId="54" fillId="0" borderId="0" xfId="1292" applyFont="1" applyAlignment="1">
      <alignment vertical="center" wrapText="1"/>
    </xf>
    <xf numFmtId="0" fontId="55" fillId="0" borderId="0" xfId="1292" applyFont="1" applyAlignment="1">
      <alignment horizontal="center" vertical="center" wrapText="1"/>
    </xf>
    <xf numFmtId="49" fontId="56" fillId="0" borderId="0" xfId="1292" applyNumberFormat="1" applyFont="1" applyBorder="1" applyAlignment="1">
      <alignment horizontal="left" vertical="center" wrapText="1" indent="3"/>
    </xf>
    <xf numFmtId="49" fontId="54" fillId="0" borderId="0" xfId="1292" applyNumberFormat="1" applyFont="1" applyAlignment="1">
      <alignment vertical="center" wrapText="1"/>
    </xf>
    <xf numFmtId="49" fontId="56" fillId="0" borderId="0" xfId="1292" applyNumberFormat="1" applyFont="1" applyFill="1" applyAlignment="1">
      <alignment horizontal="left" vertical="center" wrapText="1" indent="3"/>
    </xf>
    <xf numFmtId="49" fontId="54" fillId="0" borderId="0" xfId="1292" applyNumberFormat="1" applyFont="1" applyFill="1" applyAlignment="1">
      <alignment vertical="center" wrapText="1"/>
    </xf>
    <xf numFmtId="49" fontId="56" fillId="0" borderId="0" xfId="1292" applyNumberFormat="1" applyFont="1" applyAlignment="1">
      <alignment horizontal="left" vertical="center" wrapText="1" indent="3"/>
    </xf>
  </cellXfs>
  <cellStyles count="20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x0007_" xfId="49"/>
    <cellStyle name="?鹎%U龡&amp;H齲_x0001_C铣_x0014__x0007__x0001__x0001_" xfId="50"/>
    <cellStyle name="@ET_Style?CF_Style_1" xfId="51"/>
    <cellStyle name="_(081201原稿)政府大专项" xfId="52"/>
    <cellStyle name="_(081201原稿)政府大专项_高新区人代会（2015年含9项基金后市局调整）12(1).12" xfId="53"/>
    <cellStyle name="_(081201原稿)政府大专项_古塔" xfId="54"/>
    <cellStyle name="_(081201原稿)政府大专项_古塔_高新区人代会（2015年含9项基金后市局调整）12(1).12" xfId="55"/>
    <cellStyle name="_(081201原稿)政府大专项_沈阳" xfId="56"/>
    <cellStyle name="_(081201原稿)政府大专项_沈阳_高新区人代会（2015年含9项基金后市局调整）12(1).12" xfId="57"/>
    <cellStyle name="_(081201原稿)政府大专项_沈阳_古塔" xfId="58"/>
    <cellStyle name="_(081201原稿)政府大专项_沈阳_古塔_高新区人代会（2015年含9项基金后市局调整）12(1).12" xfId="59"/>
    <cellStyle name="_(081201原稿)政府大专项_沈阳_义县" xfId="60"/>
    <cellStyle name="_(081201原稿)政府大专项_沈阳_义县_高新区人代会（2015年含9项基金后市局调整）12(1).12" xfId="61"/>
    <cellStyle name="_(081201原稿)政府大专项_义县" xfId="62"/>
    <cellStyle name="_(081201原稿)政府大专项_义县_高新区人代会（2015年含9项基金后市局调整）12(1).12" xfId="63"/>
    <cellStyle name="_（2007 12 3）按专项分类编制2008年养老保险中心部门预算(定稿）" xfId="64"/>
    <cellStyle name="_（2007 12 3）按专项分类编制2008年养老保险中心部门预算(定稿） (2)" xfId="65"/>
    <cellStyle name="_（2007 12 3）按专项分类编制2008年养老保险中心部门预算(定稿） (2)_高新区人代会（2015年含9项基金后市局调整）12(1).12" xfId="66"/>
    <cellStyle name="_（2007 12 3）按专项分类编制2008年养老保险中心部门预算(定稿） (2)_古塔" xfId="67"/>
    <cellStyle name="_（2007 12 3）按专项分类编制2008年养老保险中心部门预算(定稿） (2)_古塔_高新区人代会（2015年含9项基金后市局调整）12(1).12" xfId="68"/>
    <cellStyle name="_（2007 12 3）按专项分类编制2008年养老保险中心部门预算(定稿） (2)_沈阳" xfId="69"/>
    <cellStyle name="_（2007 12 3）按专项分类编制2008年养老保险中心部门预算(定稿） (2)_沈阳_高新区人代会（2015年含9项基金后市局调整）12(1).12" xfId="70"/>
    <cellStyle name="_（2007 12 3）按专项分类编制2008年养老保险中心部门预算(定稿） (2)_沈阳_古塔" xfId="71"/>
    <cellStyle name="_（2007 12 3）按专项分类编制2008年养老保险中心部门预算(定稿） (2)_沈阳_古塔_高新区人代会（2015年含9项基金后市局调整）12(1).12" xfId="72"/>
    <cellStyle name="_（2007 12 3）按专项分类编制2008年养老保险中心部门预算(定稿） (2)_沈阳_义县" xfId="73"/>
    <cellStyle name="_（2007 12 3）按专项分类编制2008年养老保险中心部门预算(定稿） (2)_沈阳_义县_高新区人代会（2015年含9项基金后市局调整）12(1).12" xfId="74"/>
    <cellStyle name="_（2007 12 3）按专项分类编制2008年养老保险中心部门预算(定稿） (2)_义县" xfId="75"/>
    <cellStyle name="_（2007 12 3）按专项分类编制2008年养老保险中心部门预算(定稿） (2)_义县_高新区人代会（2015年含9项基金后市局调整）12(1).12" xfId="76"/>
    <cellStyle name="_（2007 12 3）按专项分类编制2008年养老保险中心部门预算(定稿）_高新区人代会（2015年含9项基金后市局调整）12(1).12" xfId="77"/>
    <cellStyle name="_（2007 12 3）按专项分类编制2008年养老保险中心部门预算(定稿）_古塔" xfId="78"/>
    <cellStyle name="_（2007 12 3）按专项分类编制2008年养老保险中心部门预算(定稿）_古塔_高新区人代会（2015年含9项基金后市局调整）12(1).12" xfId="79"/>
    <cellStyle name="_（2007 12 3）按专项分类编制2008年养老保险中心部门预算(定稿）_沈阳" xfId="80"/>
    <cellStyle name="_（2007 12 3）按专项分类编制2008年养老保险中心部门预算(定稿）_沈阳_高新区人代会（2015年含9项基金后市局调整）12(1).12" xfId="81"/>
    <cellStyle name="_（2007 12 3）按专项分类编制2008年养老保险中心部门预算(定稿）_沈阳_古塔" xfId="82"/>
    <cellStyle name="_（2007 12 3）按专项分类编制2008年养老保险中心部门预算(定稿）_沈阳_古塔_高新区人代会（2015年含9项基金后市局调整）12(1).12" xfId="83"/>
    <cellStyle name="_（2007 12 3）按专项分类编制2008年养老保险中心部门预算(定稿）_沈阳_义县" xfId="84"/>
    <cellStyle name="_（2007 12 3）按专项分类编制2008年养老保险中心部门预算(定稿）_沈阳_义县_高新区人代会（2015年含9项基金后市局调整）12(1).12" xfId="85"/>
    <cellStyle name="_（2007 12 3）按专项分类编制2008年养老保险中心部门预算(定稿）_义县" xfId="86"/>
    <cellStyle name="_（2007 12 3）按专项分类编制2008年养老保险中心部门预算(定稿）_义县_高新区人代会（2015年含9项基金后市局调整）12(1).12" xfId="87"/>
    <cellStyle name="_08教科文处专项汇总专项总表" xfId="88"/>
    <cellStyle name="_08经建部门专项" xfId="89"/>
    <cellStyle name="_08流通处部门专项汇总1" xfId="90"/>
    <cellStyle name="_08政法处部门专项（第四稿）报预算" xfId="91"/>
    <cellStyle name="_08政法处部门专项（正确稿分类）含结转项目" xfId="92"/>
    <cellStyle name="_12.24调08综合处部门专项1" xfId="93"/>
    <cellStyle name="_14新宾" xfId="94"/>
    <cellStyle name="_2002-2005年省对市补助情况表(最后)" xfId="95"/>
    <cellStyle name="_2005年收支预计和2006年收入预算" xfId="96"/>
    <cellStyle name="_2005年预算" xfId="97"/>
    <cellStyle name="_2006年预算（收入增幅13％，支出16％）-12月20日修改" xfId="98"/>
    <cellStyle name="_2007年11月加班（市长汇报） (2)" xfId="99"/>
    <cellStyle name="_2007年11月加班（市长汇报） (2)_高新区人代会（2015年含9项基金后市局调整）12(1).12" xfId="100"/>
    <cellStyle name="_2007年11月加班（市长汇报） (2)_古塔" xfId="101"/>
    <cellStyle name="_2007年11月加班（市长汇报） (2)_古塔_高新区人代会（2015年含9项基金后市局调整）12(1).12" xfId="102"/>
    <cellStyle name="_2007年11月加班（市长汇报） (2)_沈阳" xfId="103"/>
    <cellStyle name="_2007年11月加班（市长汇报） (2)_沈阳_高新区人代会（2015年含9项基金后市局调整）12(1).12" xfId="104"/>
    <cellStyle name="_2007年11月加班（市长汇报） (2)_沈阳_古塔" xfId="105"/>
    <cellStyle name="_2007年11月加班（市长汇报） (2)_沈阳_古塔_高新区人代会（2015年含9项基金后市局调整）12(1).12" xfId="106"/>
    <cellStyle name="_2007年11月加班（市长汇报） (2)_沈阳_义县" xfId="107"/>
    <cellStyle name="_2007年11月加班（市长汇报） (2)_沈阳_义县_高新区人代会（2015年含9项基金后市局调整）12(1).12" xfId="108"/>
    <cellStyle name="_2007年11月加班（市长汇报） (2)_义县" xfId="109"/>
    <cellStyle name="_2007年11月加班（市长汇报） (2)_义县_高新区人代会（2015年含9项基金后市局调整）12(1).12" xfId="110"/>
    <cellStyle name="_2007年市本级政府专项资金支出完成情况统计表(最后)" xfId="111"/>
    <cellStyle name="_2007年市本级政府专项资金支出完成情况统计表(最后)_高新区人代会（2015年含9项基金后市局调整）12(1).12" xfId="112"/>
    <cellStyle name="_2007年市本级政府专项资金支出完成情况统计表(最后)_古塔" xfId="113"/>
    <cellStyle name="_2007年市本级政府专项资金支出完成情况统计表(最后)_古塔_高新区人代会（2015年含9项基金后市局调整）12(1).12" xfId="114"/>
    <cellStyle name="_2007年市本级政府专项资金支出完成情况统计表(最后)_沈阳" xfId="115"/>
    <cellStyle name="_2007年市本级政府专项资金支出完成情况统计表(最后)_沈阳_高新区人代会（2015年含9项基金后市局调整）12(1).12" xfId="116"/>
    <cellStyle name="_2007年市本级政府专项资金支出完成情况统计表(最后)_沈阳_古塔" xfId="117"/>
    <cellStyle name="_2007年市本级政府专项资金支出完成情况统计表(最后)_沈阳_古塔_高新区人代会（2015年含9项基金后市局调整）12(1).12" xfId="118"/>
    <cellStyle name="_2007年市本级政府专项资金支出完成情况统计表(最后)_沈阳_义县" xfId="119"/>
    <cellStyle name="_2007年市本级政府专项资金支出完成情况统计表(最后)_沈阳_义县_高新区人代会（2015年含9项基金后市局调整）12(1).12" xfId="120"/>
    <cellStyle name="_2007年市本级政府专项资金支出完成情况统计表(最后)_义县" xfId="121"/>
    <cellStyle name="_2007年市本级政府专项资金支出完成情况统计表(最后)_义县_高新区人代会（2015年含9项基金后市局调整）12(1).12" xfId="122"/>
    <cellStyle name="_2008年分管部门财力需求情况第三次测算" xfId="123"/>
    <cellStyle name="_2008年分管部门财力需求情况第三次测算_高新区人代会（2015年含9项基金后市局调整）12(1).12" xfId="124"/>
    <cellStyle name="_2008年分管部门财力需求情况第三次测算_古塔" xfId="125"/>
    <cellStyle name="_2008年分管部门财力需求情况第三次测算_古塔_高新区人代会（2015年含9项基金后市局调整）12(1).12" xfId="126"/>
    <cellStyle name="_2008年分管部门财力需求情况第三次测算_沈阳" xfId="127"/>
    <cellStyle name="_2008年分管部门财力需求情况第三次测算_沈阳_高新区人代会（2015年含9项基金后市局调整）12(1).12" xfId="128"/>
    <cellStyle name="_2008年分管部门财力需求情况第三次测算_沈阳_古塔" xfId="129"/>
    <cellStyle name="_2008年分管部门财力需求情况第三次测算_沈阳_古塔_高新区人代会（2015年含9项基金后市局调整）12(1).12" xfId="130"/>
    <cellStyle name="_2008年分管部门财力需求情况第三次测算_沈阳_义县" xfId="131"/>
    <cellStyle name="_2008年分管部门财力需求情况第三次测算_沈阳_义县_高新区人代会（2015年含9项基金后市局调整）12(1).12" xfId="132"/>
    <cellStyle name="_2008年分管部门财力需求情况第三次测算_义县" xfId="133"/>
    <cellStyle name="_2008年分管部门财力需求情况第三次测算_义县_高新区人代会（2015年含9项基金后市局调整）12(1).12" xfId="134"/>
    <cellStyle name="_2008年结算明细事项" xfId="135"/>
    <cellStyle name="_2008年市本级政府专项资金支出预算安排情况统计表(最后)" xfId="136"/>
    <cellStyle name="_2008年市本级政府专项资金支出预算安排情况统计表(最后)_高新区人代会（2015年含9项基金后市局调整）12(1).12" xfId="137"/>
    <cellStyle name="_2008年市本级政府专项资金支出预算安排情况统计表(最后)_古塔" xfId="138"/>
    <cellStyle name="_2008年市本级政府专项资金支出预算安排情况统计表(最后)_古塔_高新区人代会（2015年含9项基金后市局调整）12(1).12" xfId="139"/>
    <cellStyle name="_2008年市本级政府专项资金支出预算安排情况统计表(最后)_沈阳" xfId="140"/>
    <cellStyle name="_2008年市本级政府专项资金支出预算安排情况统计表(最后)_沈阳_高新区人代会（2015年含9项基金后市局调整）12(1).12" xfId="141"/>
    <cellStyle name="_2008年市本级政府专项资金支出预算安排情况统计表(最后)_沈阳_古塔" xfId="142"/>
    <cellStyle name="_2008年市本级政府专项资金支出预算安排情况统计表(最后)_沈阳_古塔_高新区人代会（2015年含9项基金后市局调整）12(1).12" xfId="143"/>
    <cellStyle name="_2008年市本级政府专项资金支出预算安排情况统计表(最后)_沈阳_义县" xfId="144"/>
    <cellStyle name="_2008年市本级政府专项资金支出预算安排情况统计表(最后)_沈阳_义县_高新区人代会（2015年含9项基金后市局调整）12(1).12" xfId="145"/>
    <cellStyle name="_2008年市本级政府专项资金支出预算安排情况统计表(最后)_义县" xfId="146"/>
    <cellStyle name="_2008年市本级政府专项资金支出预算安排情况统计表(最后)_义县_高新区人代会（2015年含9项基金后市局调整）12(1).12" xfId="147"/>
    <cellStyle name="_2008年总分机构基本情况表（090211)" xfId="148"/>
    <cellStyle name="_2008年总分机构基本情况表（090211)_高新区人代会（2015年含9项基金后市局调整）12(1).12" xfId="149"/>
    <cellStyle name="_2008年总分机构基本情况表（090211)_古塔" xfId="150"/>
    <cellStyle name="_2008年总分机构基本情况表（090211)_古塔_高新区人代会（2015年含9项基金后市局调整）12(1).12" xfId="151"/>
    <cellStyle name="_2008年总分机构基本情况表（090211)_沈阳" xfId="152"/>
    <cellStyle name="_2008年总分机构基本情况表（090211)_沈阳_高新区人代会（2015年含9项基金后市局调整）12(1).12" xfId="153"/>
    <cellStyle name="_2008年总分机构基本情况表（090211)_沈阳_古塔" xfId="154"/>
    <cellStyle name="_2008年总分机构基本情况表（090211)_沈阳_古塔_高新区人代会（2015年含9项基金后市局调整）12(1).12" xfId="155"/>
    <cellStyle name="_2008年总分机构基本情况表（090211)_沈阳_义县" xfId="156"/>
    <cellStyle name="_2008年总分机构基本情况表（090211)_沈阳_义县_高新区人代会（2015年含9项基金后市局调整）12(1).12" xfId="157"/>
    <cellStyle name="_2008年总分机构基本情况表（090211)_义县" xfId="158"/>
    <cellStyle name="_2008年总分机构基本情况表（090211)_义县_高新区人代会（2015年含9项基金后市局调整）12(1).12" xfId="159"/>
    <cellStyle name="_2008年总分机构基本情况表（定稿)" xfId="160"/>
    <cellStyle name="_2008年总分机构基本情况表（定稿)_高新区人代会（2015年含9项基金后市局调整）12(1).12" xfId="161"/>
    <cellStyle name="_2008年总分机构基本情况表（定稿)_古塔" xfId="162"/>
    <cellStyle name="_2008年总分机构基本情况表（定稿)_古塔_高新区人代会（2015年含9项基金后市局调整）12(1).12" xfId="163"/>
    <cellStyle name="_2008年总分机构基本情况表（定稿)_沈阳" xfId="164"/>
    <cellStyle name="_2008年总分机构基本情况表（定稿)_沈阳_高新区人代会（2015年含9项基金后市局调整）12(1).12" xfId="165"/>
    <cellStyle name="_2008年总分机构基本情况表（定稿)_沈阳_古塔" xfId="166"/>
    <cellStyle name="_2008年总分机构基本情况表（定稿)_沈阳_古塔_高新区人代会（2015年含9项基金后市局调整）12(1).12" xfId="167"/>
    <cellStyle name="_2008年总分机构基本情况表（定稿)_沈阳_义县" xfId="168"/>
    <cellStyle name="_2008年总分机构基本情况表（定稿)_沈阳_义县_高新区人代会（2015年含9项基金后市局调整）12(1).12" xfId="169"/>
    <cellStyle name="_2008年总分机构基本情况表（定稿)_义县" xfId="170"/>
    <cellStyle name="_2008年总分机构基本情况表（定稿)_义县_高新区人代会（2015年含9项基金后市局调整）12(1).12" xfId="171"/>
    <cellStyle name="_20100326高清市院遂宁检察院1080P配置清单26日改" xfId="172"/>
    <cellStyle name="_Book1" xfId="173"/>
    <cellStyle name="_Book1_1" xfId="174"/>
    <cellStyle name="_Book1_2" xfId="175"/>
    <cellStyle name="_Book1_3.公共财政预算平衡" xfId="176"/>
    <cellStyle name="_Book1_高新区人代会（2015年含9项基金后市局调整）12(1).12" xfId="177"/>
    <cellStyle name="_Book1_古塔" xfId="178"/>
    <cellStyle name="_Book1_古塔_高新区人代会（2015年含9项基金后市局调整）12(1).12" xfId="179"/>
    <cellStyle name="_Book1_沈阳" xfId="180"/>
    <cellStyle name="_Book1_沈阳_高新区人代会（2015年含9项基金后市局调整）12(1).12" xfId="181"/>
    <cellStyle name="_Book1_沈阳_古塔" xfId="182"/>
    <cellStyle name="_Book1_沈阳_古塔_高新区人代会（2015年含9项基金后市局调整）12(1).12" xfId="183"/>
    <cellStyle name="_Book1_沈阳_义县" xfId="184"/>
    <cellStyle name="_Book1_沈阳_义县_高新区人代会（2015年含9项基金后市局调整）12(1).12" xfId="185"/>
    <cellStyle name="_Book1_义县" xfId="186"/>
    <cellStyle name="_Book1_义县_高新区人代会（2015年含9项基金后市局调整）12(1).12" xfId="187"/>
    <cellStyle name="_Book2 (6)" xfId="188"/>
    <cellStyle name="_ET_STYLE_NoName_00_" xfId="189"/>
    <cellStyle name="_ET_STYLE_NoName_00__3.公共财政预算平衡" xfId="190"/>
    <cellStyle name="_ET_STYLE_NoName_00__Book1" xfId="191"/>
    <cellStyle name="_ET_STYLE_NoName_00__Book1_1" xfId="192"/>
    <cellStyle name="_ET_STYLE_NoName_00__Sheet3" xfId="193"/>
    <cellStyle name="_ET_STYLE_NoName_00__县级基本财力保障机制2011年发文附表(资金分配)" xfId="194"/>
    <cellStyle name="_norma1" xfId="195"/>
    <cellStyle name="_报局党组(部门预算）改20080107 (3)" xfId="196"/>
    <cellStyle name="_表7" xfId="197"/>
    <cellStyle name="_表7_高新区人代会（2015年含9项基金后市局调整）12(1).12" xfId="198"/>
    <cellStyle name="_表7_古塔" xfId="199"/>
    <cellStyle name="_表7_古塔_高新区人代会（2015年含9项基金后市局调整）12(1).12" xfId="200"/>
    <cellStyle name="_表7_沈阳" xfId="201"/>
    <cellStyle name="_表7_沈阳_高新区人代会（2015年含9项基金后市局调整）12(1).12" xfId="202"/>
    <cellStyle name="_表7_沈阳_古塔" xfId="203"/>
    <cellStyle name="_表7_沈阳_古塔_高新区人代会（2015年含9项基金后市局调整）12(1).12" xfId="204"/>
    <cellStyle name="_表7_沈阳_义县" xfId="205"/>
    <cellStyle name="_表7_沈阳_义县_高新区人代会（2015年含9项基金后市局调整）12(1).12" xfId="206"/>
    <cellStyle name="_表7_义县" xfId="207"/>
    <cellStyle name="_表7_义县_高新区人代会（2015年含9项基金后市局调整）12(1).12" xfId="208"/>
    <cellStyle name="_布置县区(平衡部分）" xfId="209"/>
    <cellStyle name="_部门预算需求20071207郭立新" xfId="210"/>
    <cellStyle name="_部门预算需求20071207郭立新_高新区人代会（2015年含9项基金后市局调整）12(1).12" xfId="211"/>
    <cellStyle name="_部门预算需求20071207郭立新_古塔" xfId="212"/>
    <cellStyle name="_部门预算需求20071207郭立新_古塔_高新区人代会（2015年含9项基金后市局调整）12(1).12" xfId="213"/>
    <cellStyle name="_部门预算需求20071207郭立新_沈阳" xfId="214"/>
    <cellStyle name="_部门预算需求20071207郭立新_沈阳_高新区人代会（2015年含9项基金后市局调整）12(1).12" xfId="215"/>
    <cellStyle name="_部门预算需求20071207郭立新_沈阳_古塔" xfId="216"/>
    <cellStyle name="_部门预算需求20071207郭立新_沈阳_古塔_高新区人代会（2015年含9项基金后市局调整）12(1).12" xfId="217"/>
    <cellStyle name="_部门预算需求20071207郭立新_沈阳_义县" xfId="218"/>
    <cellStyle name="_部门预算需求20071207郭立新_沈阳_义县_高新区人代会（2015年含9项基金后市局调整）12(1).12" xfId="219"/>
    <cellStyle name="_部门预算需求20071207郭立新_义县" xfId="220"/>
    <cellStyle name="_部门预算需求20071207郭立新_义县_高新区人代会（2015年含9项基金后市局调整）12(1).12" xfId="221"/>
    <cellStyle name="_大连市2005年一般预算收入完成情况监控表12.19" xfId="222"/>
    <cellStyle name="_大型活动" xfId="223"/>
    <cellStyle name="_大型活动_高新区人代会（2015年含9项基金后市局调整）12(1).12" xfId="224"/>
    <cellStyle name="_大型活动_古塔" xfId="225"/>
    <cellStyle name="_大型活动_古塔_高新区人代会（2015年含9项基金后市局调整）12(1).12" xfId="226"/>
    <cellStyle name="_大型活动_沈阳" xfId="227"/>
    <cellStyle name="_大型活动_沈阳_高新区人代会（2015年含9项基金后市局调整）12(1).12" xfId="228"/>
    <cellStyle name="_大型活动_沈阳_古塔" xfId="229"/>
    <cellStyle name="_大型活动_沈阳_古塔_高新区人代会（2015年含9项基金后市局调整）12(1).12" xfId="230"/>
    <cellStyle name="_大型活动_沈阳_义县" xfId="231"/>
    <cellStyle name="_大型活动_沈阳_义县_高新区人代会（2015年含9项基金后市局调整）12(1).12" xfId="232"/>
    <cellStyle name="_大型活动_义县" xfId="233"/>
    <cellStyle name="_大型活动_义县_高新区人代会（2015年含9项基金后市局调整）12(1).12" xfId="234"/>
    <cellStyle name="_非税报人代会报告附表（基金）2015(1).1.4" xfId="235"/>
    <cellStyle name="_附表表样（政法处）" xfId="236"/>
    <cellStyle name="_附表表样（政法处）_高新区人代会（2015年含9项基金后市局调整）12(1).12" xfId="237"/>
    <cellStyle name="_附表表样（政法处）_古塔" xfId="238"/>
    <cellStyle name="_附表表样（政法处）_古塔_高新区人代会（2015年含9项基金后市局调整）12(1).12" xfId="239"/>
    <cellStyle name="_附表表样（政法处）_沈阳" xfId="240"/>
    <cellStyle name="_附表表样（政法处）_沈阳_高新区人代会（2015年含9项基金后市局调整）12(1).12" xfId="241"/>
    <cellStyle name="_附表表样（政法处）_沈阳_古塔" xfId="242"/>
    <cellStyle name="_附表表样（政法处）_沈阳_古塔_高新区人代会（2015年含9项基金后市局调整）12(1).12" xfId="243"/>
    <cellStyle name="_附表表样（政法处）_沈阳_义县" xfId="244"/>
    <cellStyle name="_附表表样（政法处）_沈阳_义县_高新区人代会（2015年含9项基金后市局调整）12(1).12" xfId="245"/>
    <cellStyle name="_附表表样（政法处）_义县" xfId="246"/>
    <cellStyle name="_附表表样（政法处）_义县_高新区人代会（2015年含9项基金后市局调整）12(1).12" xfId="247"/>
    <cellStyle name="_副本2003年全国县级财政情况表" xfId="248"/>
    <cellStyle name="_副本2009年国税总分机构" xfId="249"/>
    <cellStyle name="_副本2009年国税总分机构_高新区人代会（2015年含9项基金后市局调整）12(1).12" xfId="250"/>
    <cellStyle name="_副本2009年国税总分机构_古塔" xfId="251"/>
    <cellStyle name="_副本2009年国税总分机构_古塔_高新区人代会（2015年含9项基金后市局调整）12(1).12" xfId="252"/>
    <cellStyle name="_副本2009年国税总分机构_义县" xfId="253"/>
    <cellStyle name="_副本2009年国税总分机构_义县_高新区人代会（2015年含9项基金后市局调整）12(1).12" xfId="254"/>
    <cellStyle name="_各市加班表-支出" xfId="255"/>
    <cellStyle name="_汇总表5%还原(20080130" xfId="256"/>
    <cellStyle name="_汇总表5%还原(20080130_高新区人代会（2015年含9项基金后市局调整）12(1).12" xfId="257"/>
    <cellStyle name="_汇总表5%还原(20080130_古塔" xfId="258"/>
    <cellStyle name="_汇总表5%还原(20080130_古塔_高新区人代会（2015年含9项基金后市局调整）12(1).12" xfId="259"/>
    <cellStyle name="_汇总表5%还原(20080130_沈阳" xfId="260"/>
    <cellStyle name="_汇总表5%还原(20080130_沈阳_高新区人代会（2015年含9项基金后市局调整）12(1).12" xfId="261"/>
    <cellStyle name="_汇总表5%还原(20080130_沈阳_古塔" xfId="262"/>
    <cellStyle name="_汇总表5%还原(20080130_沈阳_古塔_高新区人代会（2015年含9项基金后市局调整）12(1).12" xfId="263"/>
    <cellStyle name="_汇总表5%还原(20080130_沈阳_义县" xfId="264"/>
    <cellStyle name="_汇总表5%还原(20080130_沈阳_义县_高新区人代会（2015年含9项基金后市局调整）12(1).12" xfId="265"/>
    <cellStyle name="_汇总表5%还原(20080130_义县" xfId="266"/>
    <cellStyle name="_汇总表5%还原(20080130_义县_高新区人代会（2015年含9项基金后市局调整）12(1).12" xfId="267"/>
    <cellStyle name="_农业处填报12.9" xfId="268"/>
    <cellStyle name="_农业处填报12.9_高新区人代会（2015年含9项基金后市局调整）12(1).12" xfId="269"/>
    <cellStyle name="_农业处填报12.9_古塔" xfId="270"/>
    <cellStyle name="_农业处填报12.9_古塔_高新区人代会（2015年含9项基金后市局调整）12(1).12" xfId="271"/>
    <cellStyle name="_农业处填报12.9_沈阳" xfId="272"/>
    <cellStyle name="_农业处填报12.9_沈阳_高新区人代会（2015年含9项基金后市局调整）12(1).12" xfId="273"/>
    <cellStyle name="_农业处填报12.9_沈阳_古塔" xfId="274"/>
    <cellStyle name="_农业处填报12.9_沈阳_古塔_高新区人代会（2015年含9项基金后市局调整）12(1).12" xfId="275"/>
    <cellStyle name="_农业处填报12.9_沈阳_义县" xfId="276"/>
    <cellStyle name="_农业处填报12.9_沈阳_义县_高新区人代会（2015年含9项基金后市局调整）12(1).12" xfId="277"/>
    <cellStyle name="_农业处填报12.9_义县" xfId="278"/>
    <cellStyle name="_农业处填报12.9_义县_高新区人代会（2015年含9项基金后市局调整）12(1).12" xfId="279"/>
    <cellStyle name="_企业处08专项预算(071227)" xfId="280"/>
    <cellStyle name="_弱电系统设备配置报价清单" xfId="281"/>
    <cellStyle name="_上半年分析附表（报李市长）" xfId="282"/>
    <cellStyle name="_社保部门预算项目情况表(2007 12 25)" xfId="283"/>
    <cellStyle name="_省内14市02-07年一般预算收入增幅比较表" xfId="284"/>
    <cellStyle name="_省厅人代会一般公共预算表格表样" xfId="285"/>
    <cellStyle name="_市本级部门项目支出需求及预算安排情况表" xfId="286"/>
    <cellStyle name="_市本级部门项目支出需求及预算安排情况表_高新区人代会（2015年含9项基金后市局调整）12(1).12" xfId="287"/>
    <cellStyle name="_市本级部门项目支出需求及预算安排情况表_古塔" xfId="288"/>
    <cellStyle name="_市本级部门项目支出需求及预算安排情况表_古塔_高新区人代会（2015年含9项基金后市局调整）12(1).12" xfId="289"/>
    <cellStyle name="_市本级部门项目支出需求及预算安排情况表_沈阳" xfId="290"/>
    <cellStyle name="_市本级部门项目支出需求及预算安排情况表_沈阳_高新区人代会（2015年含9项基金后市局调整）12(1).12" xfId="291"/>
    <cellStyle name="_市本级部门项目支出需求及预算安排情况表_沈阳_古塔" xfId="292"/>
    <cellStyle name="_市本级部门项目支出需求及预算安排情况表_沈阳_古塔_高新区人代会（2015年含9项基金后市局调整）12(1).12" xfId="293"/>
    <cellStyle name="_市本级部门项目支出需求及预算安排情况表_沈阳_义县" xfId="294"/>
    <cellStyle name="_市本级部门项目支出需求及预算安排情况表_沈阳_义县_高新区人代会（2015年含9项基金后市局调整）12(1).12" xfId="295"/>
    <cellStyle name="_市本级部门项目支出需求及预算安排情况表_义县" xfId="296"/>
    <cellStyle name="_市本级部门项目支出需求及预算安排情况表_义县_高新区人代会（2015年含9项基金后市局调整）12(1).12" xfId="297"/>
    <cellStyle name="_夏市长报表" xfId="298"/>
    <cellStyle name="_综合专项资金（报预算）" xfId="299"/>
    <cellStyle name="_综合专项资金（报预算）_高新区人代会（2015年含9项基金后市局调整）12(1).12" xfId="300"/>
    <cellStyle name="_综合专项资金（报预算）_古塔" xfId="301"/>
    <cellStyle name="_综合专项资金（报预算）_古塔_高新区人代会（2015年含9项基金后市局调整）12(1).12" xfId="302"/>
    <cellStyle name="_综合专项资金（报预算）_沈阳" xfId="303"/>
    <cellStyle name="_综合专项资金（报预算）_沈阳_高新区人代会（2015年含9项基金后市局调整）12(1).12" xfId="304"/>
    <cellStyle name="_综合专项资金（报预算）_沈阳_古塔" xfId="305"/>
    <cellStyle name="_综合专项资金（报预算）_沈阳_古塔_高新区人代会（2015年含9项基金后市局调整）12(1).12" xfId="306"/>
    <cellStyle name="_综合专项资金（报预算）_沈阳_义县" xfId="307"/>
    <cellStyle name="_综合专项资金（报预算）_沈阳_义县_高新区人代会（2015年含9项基金后市局调整）12(1).12" xfId="308"/>
    <cellStyle name="_综合专项资金（报预算）_义县" xfId="309"/>
    <cellStyle name="_综合专项资金（报预算）_义县_高新区人代会（2015年含9项基金后市局调整）12(1).12" xfId="310"/>
    <cellStyle name="0,0_x000d__x000a_NA_x000d__x000a_" xfId="311"/>
    <cellStyle name="0,0_x000d__x000a_NA_x000d__x000a_ 2" xfId="312"/>
    <cellStyle name="0,0_x000d__x000a_NA_x000d__x000a_ 2 2" xfId="313"/>
    <cellStyle name="0,0_x000d__x000a_NA_x000d__x000a_ 2 2 2" xfId="314"/>
    <cellStyle name="0,0_x000d__x000a_NA_x000d__x000a_ 2 2 3" xfId="315"/>
    <cellStyle name="0,0_x000d__x000a_NA_x000d__x000a_ 2 2_3.公共财政预算平衡" xfId="316"/>
    <cellStyle name="0,0_x000d__x000a_NA_x000d__x000a_ 2 3" xfId="317"/>
    <cellStyle name="0,0_x000d__x000a_NA_x000d__x000a_ 2 4" xfId="318"/>
    <cellStyle name="0,0_x000d__x000a_NA_x000d__x000a_ 2_3.公共财政预算平衡" xfId="319"/>
    <cellStyle name="0,0_x000d__x000a_NA_x000d__x000a_ 3" xfId="320"/>
    <cellStyle name="0,0_x000d__x000a_NA_x000d__x000a_ 3 2" xfId="321"/>
    <cellStyle name="0,0_x000d__x000a_NA_x000d__x000a_ 3 2 2" xfId="322"/>
    <cellStyle name="0,0_x000d__x000a_NA_x000d__x000a_ 3 2 3" xfId="323"/>
    <cellStyle name="0,0_x000d__x000a_NA_x000d__x000a_ 3 2_3.公共财政预算平衡" xfId="324"/>
    <cellStyle name="0,0_x000d__x000a_NA_x000d__x000a_ 3 3" xfId="325"/>
    <cellStyle name="0,0_x000d__x000a_NA_x000d__x000a_ 3 4" xfId="326"/>
    <cellStyle name="0,0_x000d__x000a_NA_x000d__x000a_ 3_3.公共财政预算平衡" xfId="327"/>
    <cellStyle name="0,0_x000d__x000a_NA_x000d__x000a_ 4" xfId="328"/>
    <cellStyle name="0,0_x000d__x000a_NA_x000d__x000a_ 5" xfId="329"/>
    <cellStyle name="0,0_x000d__x000a_NA_x000d__x000a__3.公共财政预算平衡" xfId="330"/>
    <cellStyle name="6mal" xfId="331"/>
    <cellStyle name="Accent1" xfId="332"/>
    <cellStyle name="Accent1 - 20%" xfId="333"/>
    <cellStyle name="Accent1 - 40%" xfId="334"/>
    <cellStyle name="Accent1 - 60%" xfId="335"/>
    <cellStyle name="Accent1_2006年33甘肃" xfId="336"/>
    <cellStyle name="Accent2" xfId="337"/>
    <cellStyle name="Accent2 - 20%" xfId="338"/>
    <cellStyle name="Accent2 - 40%" xfId="339"/>
    <cellStyle name="Accent2 - 60%" xfId="340"/>
    <cellStyle name="Accent2_2006年33甘肃" xfId="341"/>
    <cellStyle name="Accent3" xfId="342"/>
    <cellStyle name="Accent3 - 20%" xfId="343"/>
    <cellStyle name="Accent3 - 40%" xfId="344"/>
    <cellStyle name="Accent3 - 60%" xfId="345"/>
    <cellStyle name="Accent3_2006年33甘肃" xfId="346"/>
    <cellStyle name="Accent4" xfId="347"/>
    <cellStyle name="Accent4 - 20%" xfId="348"/>
    <cellStyle name="Accent4 - 40%" xfId="349"/>
    <cellStyle name="Accent4 - 60%" xfId="350"/>
    <cellStyle name="Accent4_3.公共财政预算平衡" xfId="351"/>
    <cellStyle name="Accent5" xfId="352"/>
    <cellStyle name="Accent5 - 20%" xfId="353"/>
    <cellStyle name="Accent5 - 40%" xfId="354"/>
    <cellStyle name="Accent5 - 60%" xfId="355"/>
    <cellStyle name="Accent5_3.公共财政预算平衡" xfId="356"/>
    <cellStyle name="Accent6" xfId="357"/>
    <cellStyle name="Accent6 - 20%" xfId="358"/>
    <cellStyle name="Accent6 - 40%" xfId="359"/>
    <cellStyle name="Accent6 - 60%" xfId="360"/>
    <cellStyle name="Accent6_2006年33甘肃" xfId="361"/>
    <cellStyle name="args.style" xfId="362"/>
    <cellStyle name="Calc Currency (0)" xfId="363"/>
    <cellStyle name="ColLevel_0" xfId="364"/>
    <cellStyle name="Comma [0]" xfId="365"/>
    <cellStyle name="comma zerodec" xfId="366"/>
    <cellStyle name="Comma_!!!GO" xfId="367"/>
    <cellStyle name="Currency [0]" xfId="368"/>
    <cellStyle name="Currency_!!!GO" xfId="369"/>
    <cellStyle name="Currency1" xfId="370"/>
    <cellStyle name="Date" xfId="371"/>
    <cellStyle name="Dollar (zero dec)" xfId="372"/>
    <cellStyle name="Fixed" xfId="373"/>
    <cellStyle name="Grey" xfId="374"/>
    <cellStyle name="Header1" xfId="375"/>
    <cellStyle name="Header2" xfId="376"/>
    <cellStyle name="HEADING1" xfId="377"/>
    <cellStyle name="HEADING2" xfId="378"/>
    <cellStyle name="Input [yellow]" xfId="379"/>
    <cellStyle name="Input Cells" xfId="380"/>
    <cellStyle name="Linked Cells" xfId="381"/>
    <cellStyle name="Millares [0]_96 Risk" xfId="382"/>
    <cellStyle name="Millares_96 Risk" xfId="383"/>
    <cellStyle name="Milliers [0]_!!!GO" xfId="384"/>
    <cellStyle name="Milliers_!!!GO" xfId="385"/>
    <cellStyle name="Moneda [0]_96 Risk" xfId="386"/>
    <cellStyle name="Moneda_96 Risk" xfId="387"/>
    <cellStyle name="Mon閠aire [0]_!!!GO" xfId="388"/>
    <cellStyle name="Mon閠aire_!!!GO" xfId="389"/>
    <cellStyle name="New Times Roman" xfId="390"/>
    <cellStyle name="no dec" xfId="391"/>
    <cellStyle name="Norma,_laroux_4_营业在建 (2)_E21" xfId="392"/>
    <cellStyle name="Normal - Style1" xfId="393"/>
    <cellStyle name="Normal_!!!GO" xfId="394"/>
    <cellStyle name="per.style" xfId="395"/>
    <cellStyle name="Percent [2]" xfId="396"/>
    <cellStyle name="Percent_!!!GO" xfId="397"/>
    <cellStyle name="Pourcentage_pldt" xfId="398"/>
    <cellStyle name="PSChar" xfId="399"/>
    <cellStyle name="PSDate" xfId="400"/>
    <cellStyle name="PSDec" xfId="401"/>
    <cellStyle name="PSHeading" xfId="402"/>
    <cellStyle name="PSInt" xfId="403"/>
    <cellStyle name="PSSpacer" xfId="404"/>
    <cellStyle name="RowLevel_0" xfId="405"/>
    <cellStyle name="S0" xfId="406"/>
    <cellStyle name="S1" xfId="407"/>
    <cellStyle name="S10" xfId="408"/>
    <cellStyle name="S11" xfId="409"/>
    <cellStyle name="S12" xfId="410"/>
    <cellStyle name="S13" xfId="411"/>
    <cellStyle name="S14" xfId="412"/>
    <cellStyle name="S15" xfId="413"/>
    <cellStyle name="S16" xfId="414"/>
    <cellStyle name="S17" xfId="415"/>
    <cellStyle name="S18" xfId="416"/>
    <cellStyle name="S19" xfId="417"/>
    <cellStyle name="S2" xfId="418"/>
    <cellStyle name="S20" xfId="419"/>
    <cellStyle name="S21" xfId="420"/>
    <cellStyle name="S22" xfId="421"/>
    <cellStyle name="S23" xfId="422"/>
    <cellStyle name="S24" xfId="423"/>
    <cellStyle name="S25" xfId="424"/>
    <cellStyle name="S26" xfId="425"/>
    <cellStyle name="S3" xfId="426"/>
    <cellStyle name="S4" xfId="427"/>
    <cellStyle name="S5" xfId="428"/>
    <cellStyle name="S6" xfId="429"/>
    <cellStyle name="S7" xfId="430"/>
    <cellStyle name="S8" xfId="431"/>
    <cellStyle name="S9" xfId="432"/>
    <cellStyle name="sstot" xfId="433"/>
    <cellStyle name="Standard_AREAS" xfId="434"/>
    <cellStyle name="t" xfId="435"/>
    <cellStyle name="t_HVAC Equipment (3)" xfId="436"/>
    <cellStyle name="Total" xfId="437"/>
    <cellStyle name="百分比 2" xfId="438"/>
    <cellStyle name="捠壿 [0.00]_Region Orders (2)" xfId="439"/>
    <cellStyle name="捠壿_Region Orders (2)" xfId="440"/>
    <cellStyle name="编号" xfId="441"/>
    <cellStyle name="标题1" xfId="442"/>
    <cellStyle name="表八___builtInStyle100" xfId="443"/>
    <cellStyle name="表八___builtInStyle101" xfId="444"/>
    <cellStyle name="表八___builtInStyle102" xfId="445"/>
    <cellStyle name="表八___builtInStyle103" xfId="446"/>
    <cellStyle name="表八___builtInStyle108" xfId="447"/>
    <cellStyle name="表八___builtInStyle109" xfId="448"/>
    <cellStyle name="表八___builtInStyle113" xfId="449"/>
    <cellStyle name="表八___builtInStyle114" xfId="450"/>
    <cellStyle name="表八___builtInStyle84" xfId="451"/>
    <cellStyle name="表八___builtInStyle85" xfId="452"/>
    <cellStyle name="表八___builtInStyle86" xfId="453"/>
    <cellStyle name="表八___builtInStyle87" xfId="454"/>
    <cellStyle name="表八___builtInStyle88" xfId="455"/>
    <cellStyle name="表八___builtInStyle89" xfId="456"/>
    <cellStyle name="表八___builtInStyle90" xfId="457"/>
    <cellStyle name="表八___builtInStyle91" xfId="458"/>
    <cellStyle name="表八___builtInStyle93" xfId="459"/>
    <cellStyle name="表八___builtInStyle94" xfId="460"/>
    <cellStyle name="表八___builtInStyle96" xfId="461"/>
    <cellStyle name="表八___builtInStyle97" xfId="462"/>
    <cellStyle name="表八___builtInStyle98" xfId="463"/>
    <cellStyle name="表八_常规 2 2 2" xfId="464"/>
    <cellStyle name="表八_常规 2 4" xfId="465"/>
    <cellStyle name="表标题" xfId="466"/>
    <cellStyle name="表二___builtInStyle11" xfId="467"/>
    <cellStyle name="表九___builtInStyle11" xfId="468"/>
    <cellStyle name="表九之一（汇总表）___builtInStyle100" xfId="469"/>
    <cellStyle name="表九之一（汇总表）___builtInStyle108" xfId="470"/>
    <cellStyle name="表九之一（汇总表）_常规 11" xfId="471"/>
    <cellStyle name="表九之一（汇总表）_常规 2" xfId="472"/>
    <cellStyle name="表六 (1)___builtInStyle11" xfId="473"/>
    <cellStyle name="表六（2)___builtInStyle11" xfId="474"/>
    <cellStyle name="表七 (1)___builtInStyle11" xfId="475"/>
    <cellStyle name="表七(2)___builtInStyle11" xfId="476"/>
    <cellStyle name="表三___builtInStyle10" xfId="477"/>
    <cellStyle name="表十___builtInStyle100" xfId="478"/>
    <cellStyle name="表十___builtInStyle102" xfId="479"/>
    <cellStyle name="表十___builtInStyle103" xfId="480"/>
    <cellStyle name="表十___builtInStyle107" xfId="481"/>
    <cellStyle name="表十___builtInStyle109" xfId="482"/>
    <cellStyle name="表十___builtInStyle110" xfId="483"/>
    <cellStyle name="表十___builtInStyle116" xfId="484"/>
    <cellStyle name="表十___builtInStyle117" xfId="485"/>
    <cellStyle name="表十___builtInStyle118" xfId="486"/>
    <cellStyle name="表十___builtInStyle38 2" xfId="487"/>
    <cellStyle name="表十___builtInStyle46" xfId="488"/>
    <cellStyle name="表十___builtInStyle47" xfId="489"/>
    <cellStyle name="表十___builtInStyle49" xfId="490"/>
    <cellStyle name="表十___builtInStyle50" xfId="491"/>
    <cellStyle name="表十___builtInStyle54" xfId="492"/>
    <cellStyle name="表十___builtInStyle56" xfId="493"/>
    <cellStyle name="表十___builtInStyle58" xfId="494"/>
    <cellStyle name="表十___builtInStyle60" xfId="495"/>
    <cellStyle name="表十_常规 11" xfId="496"/>
    <cellStyle name="表十_常规 2" xfId="497"/>
    <cellStyle name="表十二___builtInStyle11" xfId="498"/>
    <cellStyle name="表十二之一（需明确收入对象级次的录入表）___builtInStyle100" xfId="499"/>
    <cellStyle name="表十二之一（需明确收入对象级次的录入表）___builtInStyle102" xfId="500"/>
    <cellStyle name="表十二之一（需明确收入对象级次的录入表）___builtInStyle103" xfId="501"/>
    <cellStyle name="表十二之一（需明确收入对象级次的录入表）___builtInStyle104" xfId="502"/>
    <cellStyle name="表十二之一（需明确收入对象级次的录入表）___builtInStyle105" xfId="503"/>
    <cellStyle name="表十二之一（需明确收入对象级次的录入表）___builtInStyle107" xfId="504"/>
    <cellStyle name="表十二之一（需明确收入对象级次的录入表）___builtInStyle91" xfId="505"/>
    <cellStyle name="表十二之一（需明确收入对象级次的录入表）___builtInStyle92" xfId="506"/>
    <cellStyle name="表十二之一（需明确收入对象级次的录入表）___builtInStyle93" xfId="507"/>
    <cellStyle name="表十二之一（需明确收入对象级次的录入表）___builtInStyle94" xfId="508"/>
    <cellStyle name="表十二之一（需明确收入对象级次的录入表）___builtInStyle97" xfId="509"/>
    <cellStyle name="表十二之一（需明确收入对象级次的录入表）_常规 2 4" xfId="510"/>
    <cellStyle name="表十三___builtInStyle11" xfId="511"/>
    <cellStyle name="表十三之二（其它支出录入表）___builtInStyle100" xfId="512"/>
    <cellStyle name="表十三之二（其它支出录入表）___builtInStyle100_10" xfId="513"/>
    <cellStyle name="表十三之二（其它支出录入表）___builtInStyle100_6" xfId="514"/>
    <cellStyle name="表十三之二（其它支出录入表）___builtInStyle100_7" xfId="515"/>
    <cellStyle name="表十三之二（其它支出录入表）___builtInStyle100_8" xfId="516"/>
    <cellStyle name="表十三之二（其它支出录入表）___builtInStyle100_9" xfId="517"/>
    <cellStyle name="表十三之二（其它支出录入表）___builtInStyle101_10" xfId="518"/>
    <cellStyle name="表十三之二（其它支出录入表）___builtInStyle101_6" xfId="519"/>
    <cellStyle name="表十三之二（其它支出录入表）___builtInStyle101_7" xfId="520"/>
    <cellStyle name="表十三之二（其它支出录入表）___builtInStyle101_8" xfId="521"/>
    <cellStyle name="表十三之二（其它支出录入表）___builtInStyle101_9" xfId="522"/>
    <cellStyle name="表十三之二（其它支出录入表）___builtInStyle97" xfId="523"/>
    <cellStyle name="表十三之二（其它支出录入表）_常规 2 4" xfId="524"/>
    <cellStyle name="表十四___builtInStyle11" xfId="525"/>
    <cellStyle name="表十一___builtInStyle11" xfId="526"/>
    <cellStyle name="表四___builtInStyle11" xfId="527"/>
    <cellStyle name="表五___builtInStyle100" xfId="528"/>
    <cellStyle name="表一___builtInStyle11" xfId="529"/>
    <cellStyle name="部门" xfId="530"/>
    <cellStyle name="差_（省格式）01兴城" xfId="531"/>
    <cellStyle name="差_（市格式）01兴城" xfId="532"/>
    <cellStyle name="差_00省级(打印)" xfId="533"/>
    <cellStyle name="差_00省级(打印)_高新区人代会（2015年含9项基金后市局调整）12(1).12" xfId="534"/>
    <cellStyle name="差_00省级(打印)_古塔" xfId="535"/>
    <cellStyle name="差_00省级(打印)_义县" xfId="536"/>
    <cellStyle name="差_01兴城" xfId="537"/>
    <cellStyle name="差_02" xfId="538"/>
    <cellStyle name="差_02_高新区人代会（2015年含9项基金后市局调整）12(1).12" xfId="539"/>
    <cellStyle name="差_02_古塔" xfId="540"/>
    <cellStyle name="差_02_义县" xfId="541"/>
    <cellStyle name="差_02绥中" xfId="542"/>
    <cellStyle name="差_02绥中_高新区人代会（2015年含9项基金后市局调整）12(1).12" xfId="543"/>
    <cellStyle name="差_02绥中_古塔" xfId="544"/>
    <cellStyle name="差_02绥中_义县" xfId="545"/>
    <cellStyle name="差_03" xfId="546"/>
    <cellStyle name="差_03_高新区人代会（2015年含9项基金后市局调整）12(1).12" xfId="547"/>
    <cellStyle name="差_03_古塔" xfId="548"/>
    <cellStyle name="差_03_义县" xfId="549"/>
    <cellStyle name="差_03建昌" xfId="550"/>
    <cellStyle name="差_03建昌_高新区人代会（2015年含9项基金后市局调整）12(1).12" xfId="551"/>
    <cellStyle name="差_03建昌_古塔" xfId="552"/>
    <cellStyle name="差_03建昌_义县" xfId="553"/>
    <cellStyle name="差_03昭通" xfId="554"/>
    <cellStyle name="差_03昭通_高新区人代会（2015年含9项基金后市局调整）12(1).12" xfId="555"/>
    <cellStyle name="差_03昭通_古塔" xfId="556"/>
    <cellStyle name="差_03昭通_义县" xfId="557"/>
    <cellStyle name="差_04" xfId="558"/>
    <cellStyle name="差_04_高新区人代会（2015年含9项基金后市局调整）12(1).12" xfId="559"/>
    <cellStyle name="差_04_古塔" xfId="560"/>
    <cellStyle name="差_04_义县" xfId="561"/>
    <cellStyle name="差_04连山" xfId="562"/>
    <cellStyle name="差_04连山_高新区人代会（2015年含9项基金后市局调整）12(1).12" xfId="563"/>
    <cellStyle name="差_04连山_古塔" xfId="564"/>
    <cellStyle name="差_04连山_义县" xfId="565"/>
    <cellStyle name="差_05" xfId="566"/>
    <cellStyle name="差_05_高新区人代会（2015年含9项基金后市局调整）12(1).12" xfId="567"/>
    <cellStyle name="差_05_古塔" xfId="568"/>
    <cellStyle name="差_05_义县" xfId="569"/>
    <cellStyle name="差_0502通海县" xfId="570"/>
    <cellStyle name="差_0502通海县_高新区人代会（2015年含9项基金后市局调整）12(1).12" xfId="571"/>
    <cellStyle name="差_0502通海县_古塔" xfId="572"/>
    <cellStyle name="差_0502通海县_义县" xfId="573"/>
    <cellStyle name="差_05潍坊" xfId="574"/>
    <cellStyle name="差_05潍坊_高新区人代会（2015年含9项基金后市局调整）12(1).12" xfId="575"/>
    <cellStyle name="差_05潍坊_古塔" xfId="576"/>
    <cellStyle name="差_05潍坊_义县" xfId="577"/>
    <cellStyle name="差_05杨杖子" xfId="578"/>
    <cellStyle name="差_05杨杖子_高新区人代会（2015年含9项基金后市局调整）12(1).12" xfId="579"/>
    <cellStyle name="差_05杨杖子_古塔" xfId="580"/>
    <cellStyle name="差_05杨杖子_义县" xfId="581"/>
    <cellStyle name="差_06" xfId="582"/>
    <cellStyle name="差_06_高新区人代会（2015年含9项基金后市局调整）12(1).12" xfId="583"/>
    <cellStyle name="差_06_古塔" xfId="584"/>
    <cellStyle name="差_06_义县" xfId="585"/>
    <cellStyle name="差_0605石屏县" xfId="586"/>
    <cellStyle name="差_0605石屏县_高新区人代会（2015年含9项基金后市局调整）12(1).12" xfId="587"/>
    <cellStyle name="差_0605石屏县_古塔" xfId="588"/>
    <cellStyle name="差_0605石屏县_义县" xfId="589"/>
    <cellStyle name="差_06高新" xfId="590"/>
    <cellStyle name="差_06高新_高新区人代会（2015年含9项基金后市局调整）12(1).12" xfId="591"/>
    <cellStyle name="差_06高新_古塔" xfId="592"/>
    <cellStyle name="差_06高新_义县" xfId="593"/>
    <cellStyle name="差_07" xfId="594"/>
    <cellStyle name="差_07_高新区人代会（2015年含9项基金后市局调整）12(1).12" xfId="595"/>
    <cellStyle name="差_07_古塔" xfId="596"/>
    <cellStyle name="差_07_义县" xfId="597"/>
    <cellStyle name="差_07临沂" xfId="598"/>
    <cellStyle name="差_07临沂_高新区人代会（2015年含9项基金后市局调整）12(1).12" xfId="599"/>
    <cellStyle name="差_07临沂_古塔" xfId="600"/>
    <cellStyle name="差_07临沂_义县" xfId="601"/>
    <cellStyle name="差_07南票" xfId="602"/>
    <cellStyle name="差_07南票_高新区人代会（2015年含9项基金后市局调整）12(1).12" xfId="603"/>
    <cellStyle name="差_07南票_古塔" xfId="604"/>
    <cellStyle name="差_07南票_义县" xfId="605"/>
    <cellStyle name="差_08" xfId="606"/>
    <cellStyle name="差_08_高新区人代会（2015年含9项基金后市局调整）12(1).12" xfId="607"/>
    <cellStyle name="差_08_古塔" xfId="608"/>
    <cellStyle name="差_08_义县" xfId="609"/>
    <cellStyle name="差_08龙港" xfId="610"/>
    <cellStyle name="差_08龙港_高新区人代会（2015年含9项基金后市局调整）12(1).12" xfId="611"/>
    <cellStyle name="差_08龙港_古塔" xfId="612"/>
    <cellStyle name="差_08龙港_义县" xfId="613"/>
    <cellStyle name="差_09" xfId="614"/>
    <cellStyle name="差_09_高新区人代会（2015年含9项基金后市局调整）12(1).12" xfId="615"/>
    <cellStyle name="差_09_古塔" xfId="616"/>
    <cellStyle name="差_09_义县" xfId="617"/>
    <cellStyle name="差_09北港" xfId="618"/>
    <cellStyle name="差_09北港_高新区人代会（2015年含9项基金后市局调整）12(1).12" xfId="619"/>
    <cellStyle name="差_09北港_古塔" xfId="620"/>
    <cellStyle name="差_09北港_义县" xfId="621"/>
    <cellStyle name="差_09黑龙江" xfId="622"/>
    <cellStyle name="差_09黑龙江_高新区人代会（2015年含9项基金后市局调整）12(1).12" xfId="623"/>
    <cellStyle name="差_09黑龙江_古塔" xfId="624"/>
    <cellStyle name="差_09黑龙江_义县" xfId="625"/>
    <cellStyle name="差_1" xfId="626"/>
    <cellStyle name="差_1_高新区人代会（2015年含9项基金后市局调整）12(1).12" xfId="627"/>
    <cellStyle name="差_1_古塔" xfId="628"/>
    <cellStyle name="差_1_义县" xfId="629"/>
    <cellStyle name="差_1110洱源县" xfId="630"/>
    <cellStyle name="差_1110洱源县_高新区人代会（2015年含9项基金后市局调整）12(1).12" xfId="631"/>
    <cellStyle name="差_1110洱源县_古塔" xfId="632"/>
    <cellStyle name="差_1110洱源县_义县" xfId="633"/>
    <cellStyle name="差_11大理" xfId="634"/>
    <cellStyle name="差_11大理_高新区人代会（2015年含9项基金后市局调整）12(1).12" xfId="635"/>
    <cellStyle name="差_11大理_古塔" xfId="636"/>
    <cellStyle name="差_11大理_义县" xfId="637"/>
    <cellStyle name="差_12滨州" xfId="638"/>
    <cellStyle name="差_12滨州_高新区人代会（2015年含9项基金后市局调整）12(1).12" xfId="639"/>
    <cellStyle name="差_12滨州_古塔" xfId="640"/>
    <cellStyle name="差_12滨州_义县" xfId="641"/>
    <cellStyle name="差_14安徽" xfId="642"/>
    <cellStyle name="差_14安徽_高新区人代会（2015年含9项基金后市局调整）12(1).12" xfId="643"/>
    <cellStyle name="差_14安徽_古塔" xfId="644"/>
    <cellStyle name="差_14安徽_义县" xfId="645"/>
    <cellStyle name="差_2" xfId="646"/>
    <cellStyle name="差_2_高新区人代会（2015年含9项基金后市局调整）12(1).12" xfId="647"/>
    <cellStyle name="差_2_古塔" xfId="648"/>
    <cellStyle name="差_2_义县" xfId="649"/>
    <cellStyle name="差_2006年22湖南" xfId="650"/>
    <cellStyle name="差_2006年22湖南_高新区人代会（2015年含9项基金后市局调整）12(1).12" xfId="651"/>
    <cellStyle name="差_2006年22湖南_古塔" xfId="652"/>
    <cellStyle name="差_2006年22湖南_义县" xfId="653"/>
    <cellStyle name="差_2006年27重庆" xfId="654"/>
    <cellStyle name="差_2006年27重庆_高新区人代会（2015年含9项基金后市局调整）12(1).12" xfId="655"/>
    <cellStyle name="差_2006年27重庆_古塔" xfId="656"/>
    <cellStyle name="差_2006年27重庆_义县" xfId="657"/>
    <cellStyle name="差_2006年28四川" xfId="658"/>
    <cellStyle name="差_2006年28四川_高新区人代会（2015年含9项基金后市局调整）12(1).12" xfId="659"/>
    <cellStyle name="差_2006年28四川_古塔" xfId="660"/>
    <cellStyle name="差_2006年28四川_义县" xfId="661"/>
    <cellStyle name="差_2006年30云南" xfId="662"/>
    <cellStyle name="差_2006年30云南_高新区人代会（2015年含9项基金后市局调整）12(1).12" xfId="663"/>
    <cellStyle name="差_2006年30云南_古塔" xfId="664"/>
    <cellStyle name="差_2006年30云南_义县" xfId="665"/>
    <cellStyle name="差_2006年33甘肃" xfId="666"/>
    <cellStyle name="差_2006年33甘肃_高新区人代会（2015年含9项基金后市局调整）12(1).12" xfId="667"/>
    <cellStyle name="差_2006年33甘肃_古塔" xfId="668"/>
    <cellStyle name="差_2006年33甘肃_义县" xfId="669"/>
    <cellStyle name="差_2006年34青海" xfId="670"/>
    <cellStyle name="差_2006年34青海_高新区人代会（2015年含9项基金后市局调整）12(1).12" xfId="671"/>
    <cellStyle name="差_2006年34青海_古塔" xfId="672"/>
    <cellStyle name="差_2006年34青海_义县" xfId="673"/>
    <cellStyle name="差_2006年全省财力计算表（中央、决算）" xfId="674"/>
    <cellStyle name="差_2006年全省财力计算表（中央、决算）_高新区人代会（2015年含9项基金后市局调整）12(1).12" xfId="675"/>
    <cellStyle name="差_2006年全省财力计算表（中央、决算）_古塔" xfId="676"/>
    <cellStyle name="差_2006年全省财力计算表（中央、决算）_义县" xfId="677"/>
    <cellStyle name="差_2006年水利统计指标统计表" xfId="678"/>
    <cellStyle name="差_2006年水利统计指标统计表_高新区人代会（2015年含9项基金后市局调整）12(1).12" xfId="679"/>
    <cellStyle name="差_2006年水利统计指标统计表_古塔" xfId="680"/>
    <cellStyle name="差_2006年水利统计指标统计表_义县" xfId="681"/>
    <cellStyle name="差_2007年收支情况及2008年收支预计表(汇总表)" xfId="682"/>
    <cellStyle name="差_2007年收支情况及2008年收支预计表(汇总表)_高新区人代会（2015年含9项基金后市局调整）12(1).12" xfId="683"/>
    <cellStyle name="差_2007年收支情况及2008年收支预计表(汇总表)_古塔" xfId="684"/>
    <cellStyle name="差_2007年收支情况及2008年收支预计表(汇总表)_义县" xfId="685"/>
    <cellStyle name="差_2007年一般预算支出剔除" xfId="686"/>
    <cellStyle name="差_2007年一般预算支出剔除_高新区人代会（2015年含9项基金后市局调整）12(1).12" xfId="687"/>
    <cellStyle name="差_2007年一般预算支出剔除_古塔" xfId="688"/>
    <cellStyle name="差_2007年一般预算支出剔除_义县" xfId="689"/>
    <cellStyle name="差_2007一般预算支出口径剔除表" xfId="690"/>
    <cellStyle name="差_2007一般预算支出口径剔除表_高新区人代会（2015年含9项基金后市局调整）12(1).12" xfId="691"/>
    <cellStyle name="差_2007一般预算支出口径剔除表_古塔" xfId="692"/>
    <cellStyle name="差_2007一般预算支出口径剔除表_义县" xfId="693"/>
    <cellStyle name="差_2008计算资料（8月5）" xfId="694"/>
    <cellStyle name="差_2008计算资料（8月5）_高新区人代会（2015年含9项基金后市局调整）12(1).12" xfId="695"/>
    <cellStyle name="差_2008计算资料（8月5）_古塔" xfId="696"/>
    <cellStyle name="差_2008计算资料（8月5）_义县" xfId="697"/>
    <cellStyle name="差_2008年全省汇总收支计算表" xfId="698"/>
    <cellStyle name="差_2008年全省汇总收支计算表_高新区人代会（2015年含9项基金后市局调整）12(1).12" xfId="699"/>
    <cellStyle name="差_2008年全省汇总收支计算表_古塔" xfId="700"/>
    <cellStyle name="差_2008年全省汇总收支计算表_义县" xfId="701"/>
    <cellStyle name="差_2008年一般预算支出预计" xfId="702"/>
    <cellStyle name="差_2008年一般预算支出预计_高新区人代会（2015年含9项基金后市局调整）12(1).12" xfId="703"/>
    <cellStyle name="差_2008年一般预算支出预计_古塔" xfId="704"/>
    <cellStyle name="差_2008年一般预算支出预计_义县" xfId="705"/>
    <cellStyle name="差_2008年预计支出与2007年对比" xfId="706"/>
    <cellStyle name="差_2008年预计支出与2007年对比_高新区人代会（2015年含9项基金后市局调整）12(1).12" xfId="707"/>
    <cellStyle name="差_2008年预计支出与2007年对比_古塔" xfId="708"/>
    <cellStyle name="差_2008年预计支出与2007年对比_义县" xfId="709"/>
    <cellStyle name="差_2008年支出核定" xfId="710"/>
    <cellStyle name="差_2008年支出核定_高新区人代会（2015年含9项基金后市局调整）12(1).12" xfId="711"/>
    <cellStyle name="差_2008年支出核定_古塔" xfId="712"/>
    <cellStyle name="差_2008年支出核定_义县" xfId="713"/>
    <cellStyle name="差_2008年支出调整" xfId="714"/>
    <cellStyle name="差_2008年支出调整_高新区人代会（2015年含9项基金后市局调整）12(1).12" xfId="715"/>
    <cellStyle name="差_2008年支出调整_古塔" xfId="716"/>
    <cellStyle name="差_2008年支出调整_义县" xfId="717"/>
    <cellStyle name="差_2011年收入预计报省厅" xfId="718"/>
    <cellStyle name="差_2011年一般预算收入预计情况表2011.12.08" xfId="719"/>
    <cellStyle name="差_20河南" xfId="720"/>
    <cellStyle name="差_20河南_高新区人代会（2015年含9项基金后市局调整）12(1).12" xfId="721"/>
    <cellStyle name="差_20河南_古塔" xfId="722"/>
    <cellStyle name="差_20河南_义县" xfId="723"/>
    <cellStyle name="差_22湖南" xfId="724"/>
    <cellStyle name="差_22湖南_高新区人代会（2015年含9项基金后市局调整）12(1).12" xfId="725"/>
    <cellStyle name="差_22湖南_古塔" xfId="726"/>
    <cellStyle name="差_22湖南_义县" xfId="727"/>
    <cellStyle name="差_27重庆" xfId="728"/>
    <cellStyle name="差_27重庆_高新区人代会（2015年含9项基金后市局调整）12(1).12" xfId="729"/>
    <cellStyle name="差_27重庆_古塔" xfId="730"/>
    <cellStyle name="差_27重庆_义县" xfId="731"/>
    <cellStyle name="差_28四川" xfId="732"/>
    <cellStyle name="差_28四川_高新区人代会（2015年含9项基金后市局调整）12(1).12" xfId="733"/>
    <cellStyle name="差_28四川_古塔" xfId="734"/>
    <cellStyle name="差_28四川_义县" xfId="735"/>
    <cellStyle name="差_3.公共财政预算平衡" xfId="736"/>
    <cellStyle name="差_30云南" xfId="737"/>
    <cellStyle name="差_30云南_1" xfId="738"/>
    <cellStyle name="差_30云南_1_高新区人代会（2015年含9项基金后市局调整）12(1).12" xfId="739"/>
    <cellStyle name="差_30云南_1_古塔" xfId="740"/>
    <cellStyle name="差_30云南_1_义县" xfId="741"/>
    <cellStyle name="差_30云南_高新区人代会（2015年含9项基金后市局调整）12(1).12" xfId="742"/>
    <cellStyle name="差_30云南_古塔" xfId="743"/>
    <cellStyle name="差_30云南_义县" xfId="744"/>
    <cellStyle name="差_33甘肃" xfId="745"/>
    <cellStyle name="差_33甘肃_高新区人代会（2015年含9项基金后市局调整）12(1).12" xfId="746"/>
    <cellStyle name="差_33甘肃_古塔" xfId="747"/>
    <cellStyle name="差_33甘肃_义县" xfId="748"/>
    <cellStyle name="差_34青海" xfId="749"/>
    <cellStyle name="差_34青海_1" xfId="750"/>
    <cellStyle name="差_34青海_1_高新区人代会（2015年含9项基金后市局调整）12(1).12" xfId="751"/>
    <cellStyle name="差_34青海_1_古塔" xfId="752"/>
    <cellStyle name="差_34青海_1_义县" xfId="753"/>
    <cellStyle name="差_34青海_高新区人代会（2015年含9项基金后市局调整）12(1).12" xfId="754"/>
    <cellStyle name="差_34青海_古塔" xfId="755"/>
    <cellStyle name="差_34青海_义县" xfId="756"/>
    <cellStyle name="差_530623_2006年县级财政报表附表" xfId="757"/>
    <cellStyle name="差_530623_2006年县级财政报表附表_高新区人代会（2015年含9项基金后市局调整）12(1).12" xfId="758"/>
    <cellStyle name="差_530623_2006年县级财政报表附表_古塔" xfId="759"/>
    <cellStyle name="差_530623_2006年县级财政报表附表_义县" xfId="760"/>
    <cellStyle name="差_530629_2006年县级财政报表附表" xfId="761"/>
    <cellStyle name="差_530629_2006年县级财政报表附表_高新区人代会（2015年含9项基金后市局调整）12(1).12" xfId="762"/>
    <cellStyle name="差_530629_2006年县级财政报表附表_古塔" xfId="763"/>
    <cellStyle name="差_530629_2006年县级财政报表附表_义县" xfId="764"/>
    <cellStyle name="差_5334_2006年迪庆县级财政报表附表" xfId="765"/>
    <cellStyle name="差_5334_2006年迪庆县级财政报表附表_高新区人代会（2015年含9项基金后市局调整）12(1).12" xfId="766"/>
    <cellStyle name="差_5334_2006年迪庆县级财政报表附表_古塔" xfId="767"/>
    <cellStyle name="差_5334_2006年迪庆县级财政报表附表_义县" xfId="768"/>
    <cellStyle name="差_Book1" xfId="769"/>
    <cellStyle name="差_Book1_1" xfId="770"/>
    <cellStyle name="差_Book1_3.公共财政预算平衡" xfId="771"/>
    <cellStyle name="差_Book1_高新区人代会（2015年含9项基金后市局调整）12(1).12" xfId="772"/>
    <cellStyle name="差_Book1_古塔" xfId="773"/>
    <cellStyle name="差_Book1_义县" xfId="774"/>
    <cellStyle name="差_Book2" xfId="775"/>
    <cellStyle name="差_Book2_高新区人代会（2015年含9项基金后市局调整）12(1).12" xfId="776"/>
    <cellStyle name="差_Book2_古塔" xfId="777"/>
    <cellStyle name="差_Book2_义县" xfId="778"/>
    <cellStyle name="差_gdp" xfId="779"/>
    <cellStyle name="差_gdp_高新区人代会（2015年含9项基金后市局调整）12(1).12" xfId="780"/>
    <cellStyle name="差_gdp_古塔" xfId="781"/>
    <cellStyle name="差_gdp_义县" xfId="782"/>
    <cellStyle name="差_M01-2(州市补助收入)" xfId="783"/>
    <cellStyle name="差_M01-2(州市补助收入)_高新区人代会（2015年含9项基金后市局调整）12(1).12" xfId="784"/>
    <cellStyle name="差_M01-2(州市补助收入)_古塔" xfId="785"/>
    <cellStyle name="差_M01-2(州市补助收入)_义县" xfId="786"/>
    <cellStyle name="差_安徽 缺口县区测算(地方填报)1" xfId="787"/>
    <cellStyle name="差_安徽 缺口县区测算(地方填报)1_高新区人代会（2015年含9项基金后市局调整）12(1).12" xfId="788"/>
    <cellStyle name="差_安徽 缺口县区测算(地方填报)1_古塔" xfId="789"/>
    <cellStyle name="差_安徽 缺口县区测算(地方填报)1_义县" xfId="790"/>
    <cellStyle name="差_不含人员经费系数" xfId="791"/>
    <cellStyle name="差_不含人员经费系数_高新区人代会（2015年含9项基金后市局调整）12(1).12" xfId="792"/>
    <cellStyle name="差_不含人员经费系数_古塔" xfId="793"/>
    <cellStyle name="差_不含人员经费系数_义县" xfId="794"/>
    <cellStyle name="差_财力差异计算表(不含非农业区)" xfId="795"/>
    <cellStyle name="差_财力差异计算表(不含非农业区)_高新区人代会（2015年含9项基金后市局调整）12(1).12" xfId="796"/>
    <cellStyle name="差_财力差异计算表(不含非农业区)_古塔" xfId="797"/>
    <cellStyle name="差_财力差异计算表(不含非农业区)_义县" xfId="798"/>
    <cellStyle name="差_财政供养人员" xfId="799"/>
    <cellStyle name="差_财政供养人员_高新区人代会（2015年含9项基金后市局调整）12(1).12" xfId="800"/>
    <cellStyle name="差_财政供养人员_古塔" xfId="801"/>
    <cellStyle name="差_财政供养人员_义县" xfId="802"/>
    <cellStyle name="差_测算结果" xfId="803"/>
    <cellStyle name="差_测算结果_高新区人代会（2015年含9项基金后市局调整）12(1).12" xfId="804"/>
    <cellStyle name="差_测算结果_古塔" xfId="805"/>
    <cellStyle name="差_测算结果_义县" xfId="806"/>
    <cellStyle name="差_测算结果汇总" xfId="807"/>
    <cellStyle name="差_测算结果汇总_高新区人代会（2015年含9项基金后市局调整）12(1).12" xfId="808"/>
    <cellStyle name="差_测算结果汇总_古塔" xfId="809"/>
    <cellStyle name="差_测算结果汇总_义县" xfId="810"/>
    <cellStyle name="差_成本差异系数" xfId="811"/>
    <cellStyle name="差_成本差异系数（含人口规模）" xfId="812"/>
    <cellStyle name="差_成本差异系数（含人口规模）_高新区人代会（2015年含9项基金后市局调整）12(1).12" xfId="813"/>
    <cellStyle name="差_成本差异系数（含人口规模）_古塔" xfId="814"/>
    <cellStyle name="差_成本差异系数（含人口规模）_义县" xfId="815"/>
    <cellStyle name="差_成本差异系数_高新区人代会（2015年含9项基金后市局调整）12(1).12" xfId="816"/>
    <cellStyle name="差_成本差异系数_古塔" xfId="817"/>
    <cellStyle name="差_成本差异系数_义县" xfId="818"/>
    <cellStyle name="差_城建部门" xfId="819"/>
    <cellStyle name="差_城建部门_高新区人代会（2015年含9项基金后市局调整）12(1).12" xfId="820"/>
    <cellStyle name="差_城建部门_古塔" xfId="821"/>
    <cellStyle name="差_城建部门_义县" xfId="822"/>
    <cellStyle name="差_第五部分(才淼、饶永宏）" xfId="823"/>
    <cellStyle name="差_第五部分(才淼、饶永宏）_高新区人代会（2015年含9项基金后市局调整）12(1).12" xfId="824"/>
    <cellStyle name="差_第五部分(才淼、饶永宏）_古塔" xfId="825"/>
    <cellStyle name="差_第五部分(才淼、饶永宏）_义县" xfId="826"/>
    <cellStyle name="差_第一部分：综合全" xfId="827"/>
    <cellStyle name="差_第一部分：综合全_高新区人代会（2015年含9项基金后市局调整）12(1).12" xfId="828"/>
    <cellStyle name="差_第一部分：综合全_古塔" xfId="829"/>
    <cellStyle name="差_第一部分：综合全_义县" xfId="830"/>
    <cellStyle name="差_分析缺口率" xfId="831"/>
    <cellStyle name="差_分析缺口率_高新区人代会（2015年含9项基金后市局调整）12(1).12" xfId="832"/>
    <cellStyle name="差_分析缺口率_古塔" xfId="833"/>
    <cellStyle name="差_分析缺口率_义县" xfId="834"/>
    <cellStyle name="差_分县成本差异系数" xfId="835"/>
    <cellStyle name="差_分县成本差异系数_不含人员经费系数" xfId="836"/>
    <cellStyle name="差_分县成本差异系数_不含人员经费系数_高新区人代会（2015年含9项基金后市局调整）12(1).12" xfId="837"/>
    <cellStyle name="差_分县成本差异系数_不含人员经费系数_古塔" xfId="838"/>
    <cellStyle name="差_分县成本差异系数_不含人员经费系数_义县" xfId="839"/>
    <cellStyle name="差_分县成本差异系数_高新区人代会（2015年含9项基金后市局调整）12(1).12" xfId="840"/>
    <cellStyle name="差_分县成本差异系数_古塔" xfId="841"/>
    <cellStyle name="差_分县成本差异系数_民生政策最低支出需求" xfId="842"/>
    <cellStyle name="差_分县成本差异系数_民生政策最低支出需求_高新区人代会（2015年含9项基金后市局调整）12(1).12" xfId="843"/>
    <cellStyle name="差_分县成本差异系数_民生政策最低支出需求_古塔" xfId="844"/>
    <cellStyle name="差_分县成本差异系数_民生政策最低支出需求_义县" xfId="845"/>
    <cellStyle name="差_分县成本差异系数_义县" xfId="846"/>
    <cellStyle name="差_附表" xfId="847"/>
    <cellStyle name="差_附表_高新区人代会（2015年含9项基金后市局调整）12(1).12" xfId="848"/>
    <cellStyle name="差_附表_古塔" xfId="849"/>
    <cellStyle name="差_附表_义县" xfId="850"/>
    <cellStyle name="差_高新区人代会（2015年含9项基金后市局调整）12(1).12" xfId="851"/>
    <cellStyle name="差_功能对经济" xfId="852"/>
    <cellStyle name="差_功能对经济_高新区人代会（2015年含9项基金后市局调整）12(1).12" xfId="853"/>
    <cellStyle name="差_功能对经济_古塔" xfId="854"/>
    <cellStyle name="差_功能对经济_义县" xfId="855"/>
    <cellStyle name="差_古塔" xfId="856"/>
    <cellStyle name="差_行政(燃修费)" xfId="857"/>
    <cellStyle name="差_行政(燃修费)_不含人员经费系数" xfId="858"/>
    <cellStyle name="差_行政(燃修费)_不含人员经费系数_高新区人代会（2015年含9项基金后市局调整）12(1).12" xfId="859"/>
    <cellStyle name="差_行政(燃修费)_不含人员经费系数_古塔" xfId="860"/>
    <cellStyle name="差_行政(燃修费)_不含人员经费系数_义县" xfId="861"/>
    <cellStyle name="差_行政(燃修费)_高新区人代会（2015年含9项基金后市局调整）12(1).12" xfId="862"/>
    <cellStyle name="差_行政(燃修费)_古塔" xfId="863"/>
    <cellStyle name="差_行政(燃修费)_民生政策最低支出需求" xfId="864"/>
    <cellStyle name="差_行政(燃修费)_民生政策最低支出需求_高新区人代会（2015年含9项基金后市局调整）12(1).12" xfId="865"/>
    <cellStyle name="差_行政(燃修费)_民生政策最低支出需求_古塔" xfId="866"/>
    <cellStyle name="差_行政(燃修费)_民生政策最低支出需求_义县" xfId="867"/>
    <cellStyle name="差_行政(燃修费)_县市旗测算-新科目（含人口规模效应）" xfId="868"/>
    <cellStyle name="差_行政(燃修费)_县市旗测算-新科目（含人口规模效应）_高新区人代会（2015年含9项基金后市局调整）12(1).12" xfId="869"/>
    <cellStyle name="差_行政(燃修费)_县市旗测算-新科目（含人口规模效应）_古塔" xfId="870"/>
    <cellStyle name="差_行政(燃修费)_县市旗测算-新科目（含人口规模效应）_义县" xfId="871"/>
    <cellStyle name="差_行政(燃修费)_义县" xfId="872"/>
    <cellStyle name="差_行政（人员）" xfId="873"/>
    <cellStyle name="差_行政（人员）_不含人员经费系数" xfId="874"/>
    <cellStyle name="差_行政（人员）_不含人员经费系数_高新区人代会（2015年含9项基金后市局调整）12(1).12" xfId="875"/>
    <cellStyle name="差_行政（人员）_不含人员经费系数_古塔" xfId="876"/>
    <cellStyle name="差_行政（人员）_不含人员经费系数_义县" xfId="877"/>
    <cellStyle name="差_行政（人员）_高新区人代会（2015年含9项基金后市局调整）12(1).12" xfId="878"/>
    <cellStyle name="差_行政（人员）_古塔" xfId="879"/>
    <cellStyle name="差_行政（人员）_民生政策最低支出需求" xfId="880"/>
    <cellStyle name="差_行政（人员）_民生政策最低支出需求_高新区人代会（2015年含9项基金后市局调整）12(1).12" xfId="881"/>
    <cellStyle name="差_行政（人员）_民生政策最低支出需求_古塔" xfId="882"/>
    <cellStyle name="差_行政（人员）_民生政策最低支出需求_义县" xfId="883"/>
    <cellStyle name="差_行政（人员）_县市旗测算-新科目（含人口规模效应）" xfId="884"/>
    <cellStyle name="差_行政（人员）_县市旗测算-新科目（含人口规模效应）_高新区人代会（2015年含9项基金后市局调整）12(1).12" xfId="885"/>
    <cellStyle name="差_行政（人员）_县市旗测算-新科目（含人口规模效应）_古塔" xfId="886"/>
    <cellStyle name="差_行政（人员）_县市旗测算-新科目（含人口规模效应）_义县" xfId="887"/>
    <cellStyle name="差_行政（人员）_义县" xfId="888"/>
    <cellStyle name="差_行政公检法测算" xfId="889"/>
    <cellStyle name="差_行政公检法测算_不含人员经费系数" xfId="890"/>
    <cellStyle name="差_行政公检法测算_不含人员经费系数_高新区人代会（2015年含9项基金后市局调整）12(1).12" xfId="891"/>
    <cellStyle name="差_行政公检法测算_不含人员经费系数_古塔" xfId="892"/>
    <cellStyle name="差_行政公检法测算_不含人员经费系数_义县" xfId="893"/>
    <cellStyle name="差_行政公检法测算_高新区人代会（2015年含9项基金后市局调整）12(1).12" xfId="894"/>
    <cellStyle name="差_行政公检法测算_古塔" xfId="895"/>
    <cellStyle name="差_行政公检法测算_民生政策最低支出需求" xfId="896"/>
    <cellStyle name="差_行政公检法测算_民生政策最低支出需求_高新区人代会（2015年含9项基金后市局调整）12(1).12" xfId="897"/>
    <cellStyle name="差_行政公检法测算_民生政策最低支出需求_古塔" xfId="898"/>
    <cellStyle name="差_行政公检法测算_民生政策最低支出需求_义县" xfId="899"/>
    <cellStyle name="差_行政公检法测算_县市旗测算-新科目（含人口规模效应）" xfId="900"/>
    <cellStyle name="差_行政公检法测算_县市旗测算-新科目（含人口规模效应）_高新区人代会（2015年含9项基金后市局调整）12(1).12" xfId="901"/>
    <cellStyle name="差_行政公检法测算_县市旗测算-新科目（含人口规模效应）_古塔" xfId="902"/>
    <cellStyle name="差_行政公检法测算_县市旗测算-新科目（含人口规模效应）_义县" xfId="903"/>
    <cellStyle name="差_行政公检法测算_义县" xfId="904"/>
    <cellStyle name="差_河南 缺口县区测算(地方填报)" xfId="905"/>
    <cellStyle name="差_河南 缺口县区测算(地方填报)_高新区人代会（2015年含9项基金后市局调整）12(1).12" xfId="906"/>
    <cellStyle name="差_河南 缺口县区测算(地方填报)_古塔" xfId="907"/>
    <cellStyle name="差_河南 缺口县区测算(地方填报)_义县" xfId="908"/>
    <cellStyle name="差_河南 缺口县区测算(地方填报白)" xfId="909"/>
    <cellStyle name="差_河南 缺口县区测算(地方填报白)_高新区人代会（2015年含9项基金后市局调整）12(1).12" xfId="910"/>
    <cellStyle name="差_河南 缺口县区测算(地方填报白)_古塔" xfId="911"/>
    <cellStyle name="差_河南 缺口县区测算(地方填报白)_义县" xfId="912"/>
    <cellStyle name="差_核定人数对比" xfId="913"/>
    <cellStyle name="差_核定人数对比_高新区人代会（2015年含9项基金后市局调整）12(1).12" xfId="914"/>
    <cellStyle name="差_核定人数对比_古塔" xfId="915"/>
    <cellStyle name="差_核定人数对比_义县" xfId="916"/>
    <cellStyle name="差_核定人数下发表" xfId="917"/>
    <cellStyle name="差_核定人数下发表_高新区人代会（2015年含9项基金后市局调整）12(1).12" xfId="918"/>
    <cellStyle name="差_核定人数下发表_古塔" xfId="919"/>
    <cellStyle name="差_核定人数下发表_义县" xfId="920"/>
    <cellStyle name="差_葫芦岛市2012年政府性基金预算" xfId="921"/>
    <cellStyle name="差_汇总" xfId="922"/>
    <cellStyle name="差_汇总_高新区人代会（2015年含9项基金后市局调整）12(1).12" xfId="923"/>
    <cellStyle name="差_汇总_古塔" xfId="924"/>
    <cellStyle name="差_汇总_义县" xfId="925"/>
    <cellStyle name="差_汇总表" xfId="926"/>
    <cellStyle name="差_汇总表_高新区人代会（2015年含9项基金后市局调整）12(1).12" xfId="927"/>
    <cellStyle name="差_汇总表_古塔" xfId="928"/>
    <cellStyle name="差_汇总表_义县" xfId="929"/>
    <cellStyle name="差_汇总表4" xfId="930"/>
    <cellStyle name="差_汇总表4_高新区人代会（2015年含9项基金后市局调整）12(1).12" xfId="931"/>
    <cellStyle name="差_汇总表4_古塔" xfId="932"/>
    <cellStyle name="差_汇总表4_义县" xfId="933"/>
    <cellStyle name="差_汇总-县级财政报表附表" xfId="934"/>
    <cellStyle name="差_汇总-县级财政报表附表_高新区人代会（2015年含9项基金后市局调整）12(1).12" xfId="935"/>
    <cellStyle name="差_汇总-县级财政报表附表_古塔" xfId="936"/>
    <cellStyle name="差_汇总-县级财政报表附表_义县" xfId="937"/>
    <cellStyle name="差_基金" xfId="938"/>
    <cellStyle name="差_基金预算平衡表" xfId="939"/>
    <cellStyle name="差_基金预算平衡表_高新区人代会（2015年含9项基金后市局调整）12(1).12" xfId="940"/>
    <cellStyle name="差_基金预算平衡表_古塔" xfId="941"/>
    <cellStyle name="差_基金预算平衡表_义县" xfId="942"/>
    <cellStyle name="差_检验表" xfId="943"/>
    <cellStyle name="差_检验表（调整后）" xfId="944"/>
    <cellStyle name="差_检验表（调整后）_高新区人代会（2015年含9项基金后市局调整）12(1).12" xfId="945"/>
    <cellStyle name="差_检验表（调整后）_古塔" xfId="946"/>
    <cellStyle name="差_检验表（调整后）_义县" xfId="947"/>
    <cellStyle name="差_检验表_高新区人代会（2015年含9项基金后市局调整）12(1).12" xfId="948"/>
    <cellStyle name="差_检验表_古塔" xfId="949"/>
    <cellStyle name="差_检验表_义县" xfId="950"/>
    <cellStyle name="差_教育(按照总人口测算）—20080416" xfId="951"/>
    <cellStyle name="差_教育(按照总人口测算）—20080416_不含人员经费系数" xfId="952"/>
    <cellStyle name="差_教育(按照总人口测算）—20080416_不含人员经费系数_高新区人代会（2015年含9项基金后市局调整）12(1).12" xfId="953"/>
    <cellStyle name="差_教育(按照总人口测算）—20080416_不含人员经费系数_古塔" xfId="954"/>
    <cellStyle name="差_教育(按照总人口测算）—20080416_不含人员经费系数_义县" xfId="955"/>
    <cellStyle name="差_教育(按照总人口测算）—20080416_高新区人代会（2015年含9项基金后市局调整）12(1).12" xfId="956"/>
    <cellStyle name="差_教育(按照总人口测算）—20080416_古塔" xfId="957"/>
    <cellStyle name="差_教育(按照总人口测算）—20080416_民生政策最低支出需求" xfId="958"/>
    <cellStyle name="差_教育(按照总人口测算）—20080416_民生政策最低支出需求_高新区人代会（2015年含9项基金后市局调整）12(1).12" xfId="959"/>
    <cellStyle name="差_教育(按照总人口测算）—20080416_民生政策最低支出需求_古塔" xfId="960"/>
    <cellStyle name="差_教育(按照总人口测算）—20080416_民生政策最低支出需求_义县" xfId="961"/>
    <cellStyle name="差_教育(按照总人口测算）—20080416_县市旗测算-新科目（含人口规模效应）" xfId="962"/>
    <cellStyle name="差_教育(按照总人口测算）—20080416_县市旗测算-新科目（含人口规模效应）_高新区人代会（2015年含9项基金后市局调整）12(1).12" xfId="963"/>
    <cellStyle name="差_教育(按照总人口测算）—20080416_县市旗测算-新科目（含人口规模效应）_古塔" xfId="964"/>
    <cellStyle name="差_教育(按照总人口测算）—20080416_县市旗测算-新科目（含人口规模效应）_义县" xfId="965"/>
    <cellStyle name="差_教育(按照总人口测算）—20080416_义县" xfId="966"/>
    <cellStyle name="差_来源表" xfId="967"/>
    <cellStyle name="差_来源表_高新区人代会（2015年含9项基金后市局调整）12(1).12" xfId="968"/>
    <cellStyle name="差_来源表_古塔" xfId="969"/>
    <cellStyle name="差_来源表_义县" xfId="970"/>
    <cellStyle name="差_丽江汇总" xfId="971"/>
    <cellStyle name="差_丽江汇总_高新区人代会（2015年含9项基金后市局调整）12(1).12" xfId="972"/>
    <cellStyle name="差_丽江汇总_古塔" xfId="973"/>
    <cellStyle name="差_丽江汇总_义县" xfId="974"/>
    <cellStyle name="差_民生政策最低支出需求" xfId="975"/>
    <cellStyle name="差_民生政策最低支出需求_高新区人代会（2015年含9项基金后市局调整）12(1).12" xfId="976"/>
    <cellStyle name="差_民生政策最低支出需求_古塔" xfId="977"/>
    <cellStyle name="差_民生政策最低支出需求_义县" xfId="978"/>
    <cellStyle name="差_明山收入预算10.18 (1)" xfId="979"/>
    <cellStyle name="差_农林水和城市维护标准支出20080505－县区合计" xfId="980"/>
    <cellStyle name="差_农林水和城市维护标准支出20080505－县区合计_不含人员经费系数" xfId="981"/>
    <cellStyle name="差_农林水和城市维护标准支出20080505－县区合计_不含人员经费系数_高新区人代会（2015年含9项基金后市局调整）12(1).12" xfId="982"/>
    <cellStyle name="差_农林水和城市维护标准支出20080505－县区合计_不含人员经费系数_古塔" xfId="983"/>
    <cellStyle name="差_农林水和城市维护标准支出20080505－县区合计_不含人员经费系数_义县" xfId="984"/>
    <cellStyle name="差_农林水和城市维护标准支出20080505－县区合计_高新区人代会（2015年含9项基金后市局调整）12(1).12" xfId="985"/>
    <cellStyle name="差_农林水和城市维护标准支出20080505－县区合计_古塔" xfId="986"/>
    <cellStyle name="差_农林水和城市维护标准支出20080505－县区合计_民生政策最低支出需求" xfId="987"/>
    <cellStyle name="差_农林水和城市维护标准支出20080505－县区合计_民生政策最低支出需求_高新区人代会（2015年含9项基金后市局调整）12(1).12" xfId="988"/>
    <cellStyle name="差_农林水和城市维护标准支出20080505－县区合计_民生政策最低支出需求_古塔" xfId="989"/>
    <cellStyle name="差_农林水和城市维护标准支出20080505－县区合计_民生政策最低支出需求_义县" xfId="990"/>
    <cellStyle name="差_农林水和城市维护标准支出20080505－县区合计_县市旗测算-新科目（含人口规模效应）" xfId="991"/>
    <cellStyle name="差_农林水和城市维护标准支出20080505－县区合计_县市旗测算-新科目（含人口规模效应）_高新区人代会（2015年含9项基金后市局调整）12(1).12" xfId="992"/>
    <cellStyle name="差_农林水和城市维护标准支出20080505－县区合计_县市旗测算-新科目（含人口规模效应）_古塔" xfId="993"/>
    <cellStyle name="差_农林水和城市维护标准支出20080505－县区合计_县市旗测算-新科目（含人口规模效应）_义县" xfId="994"/>
    <cellStyle name="差_农林水和城市维护标准支出20080505－县区合计_义县" xfId="995"/>
    <cellStyle name="差_平邑" xfId="996"/>
    <cellStyle name="差_平邑_高新区人代会（2015年含9项基金后市局调整）12(1).12" xfId="997"/>
    <cellStyle name="差_平邑_古塔" xfId="998"/>
    <cellStyle name="差_平邑_义县" xfId="999"/>
    <cellStyle name="差_其他部门(按照总人口测算）—20080416" xfId="1000"/>
    <cellStyle name="差_其他部门(按照总人口测算）—20080416_不含人员经费系数" xfId="1001"/>
    <cellStyle name="差_其他部门(按照总人口测算）—20080416_不含人员经费系数_高新区人代会（2015年含9项基金后市局调整）12(1).12" xfId="1002"/>
    <cellStyle name="差_其他部门(按照总人口测算）—20080416_不含人员经费系数_古塔" xfId="1003"/>
    <cellStyle name="差_其他部门(按照总人口测算）—20080416_不含人员经费系数_义县" xfId="1004"/>
    <cellStyle name="差_其他部门(按照总人口测算）—20080416_高新区人代会（2015年含9项基金后市局调整）12(1).12" xfId="1005"/>
    <cellStyle name="差_其他部门(按照总人口测算）—20080416_古塔" xfId="1006"/>
    <cellStyle name="差_其他部门(按照总人口测算）—20080416_民生政策最低支出需求" xfId="1007"/>
    <cellStyle name="差_其他部门(按照总人口测算）—20080416_民生政策最低支出需求_高新区人代会（2015年含9项基金后市局调整）12(1).12" xfId="1008"/>
    <cellStyle name="差_其他部门(按照总人口测算）—20080416_民生政策最低支出需求_古塔" xfId="1009"/>
    <cellStyle name="差_其他部门(按照总人口测算）—20080416_民生政策最低支出需求_义县" xfId="1010"/>
    <cellStyle name="差_其他部门(按照总人口测算）—20080416_县市旗测算-新科目（含人口规模效应）" xfId="1011"/>
    <cellStyle name="差_其他部门(按照总人口测算）—20080416_县市旗测算-新科目（含人口规模效应）_高新区人代会（2015年含9项基金后市局调整）12(1).12" xfId="1012"/>
    <cellStyle name="差_其他部门(按照总人口测算）—20080416_县市旗测算-新科目（含人口规模效应）_古塔" xfId="1013"/>
    <cellStyle name="差_其他部门(按照总人口测算）—20080416_县市旗测算-新科目（含人口规模效应）_义县" xfId="1014"/>
    <cellStyle name="差_其他部门(按照总人口测算）—20080416_义县" xfId="1015"/>
    <cellStyle name="差_青海 缺口县区测算(地方填报)" xfId="1016"/>
    <cellStyle name="差_青海 缺口县区测算(地方填报)_高新区人代会（2015年含9项基金后市局调整）12(1).12" xfId="1017"/>
    <cellStyle name="差_青海 缺口县区测算(地方填报)_古塔" xfId="1018"/>
    <cellStyle name="差_青海 缺口县区测算(地方填报)_义县" xfId="1019"/>
    <cellStyle name="差_缺口县区测算" xfId="1020"/>
    <cellStyle name="差_缺口县区测算（11.13）" xfId="1021"/>
    <cellStyle name="差_缺口县区测算（11.13）_高新区人代会（2015年含9项基金后市局调整）12(1).12" xfId="1022"/>
    <cellStyle name="差_缺口县区测算（11.13）_古塔" xfId="1023"/>
    <cellStyle name="差_缺口县区测算（11.13）_义县" xfId="1024"/>
    <cellStyle name="差_缺口县区测算(按2007支出增长25%测算)" xfId="1025"/>
    <cellStyle name="差_缺口县区测算(按2007支出增长25%测算)_高新区人代会（2015年含9项基金后市局调整）12(1).12" xfId="1026"/>
    <cellStyle name="差_缺口县区测算(按2007支出增长25%测算)_古塔" xfId="1027"/>
    <cellStyle name="差_缺口县区测算(按2007支出增长25%测算)_义县" xfId="1028"/>
    <cellStyle name="差_缺口县区测算(按核定人数)" xfId="1029"/>
    <cellStyle name="差_缺口县区测算(按核定人数)_高新区人代会（2015年含9项基金后市局调整）12(1).12" xfId="1030"/>
    <cellStyle name="差_缺口县区测算(按核定人数)_古塔" xfId="1031"/>
    <cellStyle name="差_缺口县区测算(按核定人数)_义县" xfId="1032"/>
    <cellStyle name="差_缺口县区测算(财政部标准)" xfId="1033"/>
    <cellStyle name="差_缺口县区测算(财政部标准)_高新区人代会（2015年含9项基金后市局调整）12(1).12" xfId="1034"/>
    <cellStyle name="差_缺口县区测算(财政部标准)_古塔" xfId="1035"/>
    <cellStyle name="差_缺口县区测算(财政部标准)_义县" xfId="1036"/>
    <cellStyle name="差_缺口县区测算_高新区人代会（2015年含9项基金后市局调整）12(1).12" xfId="1037"/>
    <cellStyle name="差_缺口县区测算_古塔" xfId="1038"/>
    <cellStyle name="差_缺口县区测算_义县" xfId="1039"/>
    <cellStyle name="差_人员工资和公用经费" xfId="1040"/>
    <cellStyle name="差_人员工资和公用经费_高新区人代会（2015年含9项基金后市局调整）12(1).12" xfId="1041"/>
    <cellStyle name="差_人员工资和公用经费_古塔" xfId="1042"/>
    <cellStyle name="差_人员工资和公用经费_义县" xfId="1043"/>
    <cellStyle name="差_人员工资和公用经费2" xfId="1044"/>
    <cellStyle name="差_人员工资和公用经费2_高新区人代会（2015年含9项基金后市局调整）12(1).12" xfId="1045"/>
    <cellStyle name="差_人员工资和公用经费2_古塔" xfId="1046"/>
    <cellStyle name="差_人员工资和公用经费2_义县" xfId="1047"/>
    <cellStyle name="差_人员工资和公用经费3" xfId="1048"/>
    <cellStyle name="差_人员工资和公用经费3_高新区人代会（2015年含9项基金后市局调整）12(1).12" xfId="1049"/>
    <cellStyle name="差_人员工资和公用经费3_古塔" xfId="1050"/>
    <cellStyle name="差_人员工资和公用经费3_义县" xfId="1051"/>
    <cellStyle name="差_山东省民生支出标准" xfId="1052"/>
    <cellStyle name="差_山东省民生支出标准_高新区人代会（2015年含9项基金后市局调整）12(1).12" xfId="1053"/>
    <cellStyle name="差_山东省民生支出标准_古塔" xfId="1054"/>
    <cellStyle name="差_山东省民生支出标准_义县" xfId="1055"/>
    <cellStyle name="差_沈阳" xfId="1056"/>
    <cellStyle name="差_市辖区测算20080510" xfId="1057"/>
    <cellStyle name="差_市辖区测算20080510_不含人员经费系数" xfId="1058"/>
    <cellStyle name="差_市辖区测算20080510_不含人员经费系数_高新区人代会（2015年含9项基金后市局调整）12(1).12" xfId="1059"/>
    <cellStyle name="差_市辖区测算20080510_不含人员经费系数_古塔" xfId="1060"/>
    <cellStyle name="差_市辖区测算20080510_不含人员经费系数_义县" xfId="1061"/>
    <cellStyle name="差_市辖区测算20080510_高新区人代会（2015年含9项基金后市局调整）12(1).12" xfId="1062"/>
    <cellStyle name="差_市辖区测算20080510_古塔" xfId="1063"/>
    <cellStyle name="差_市辖区测算20080510_民生政策最低支出需求" xfId="1064"/>
    <cellStyle name="差_市辖区测算20080510_民生政策最低支出需求_高新区人代会（2015年含9项基金后市局调整）12(1).12" xfId="1065"/>
    <cellStyle name="差_市辖区测算20080510_民生政策最低支出需求_古塔" xfId="1066"/>
    <cellStyle name="差_市辖区测算20080510_民生政策最低支出需求_义县" xfId="1067"/>
    <cellStyle name="差_市辖区测算20080510_县市旗测算-新科目（含人口规模效应）" xfId="1068"/>
    <cellStyle name="差_市辖区测算20080510_县市旗测算-新科目（含人口规模效应）_高新区人代会（2015年含9项基金后市局调整）12(1).12" xfId="1069"/>
    <cellStyle name="差_市辖区测算20080510_县市旗测算-新科目（含人口规模效应）_古塔" xfId="1070"/>
    <cellStyle name="差_市辖区测算20080510_县市旗测算-新科目（含人口规模效应）_义县" xfId="1071"/>
    <cellStyle name="差_市辖区测算20080510_义县" xfId="1072"/>
    <cellStyle name="差_市辖区测算-新科目（20080626）" xfId="1073"/>
    <cellStyle name="差_市辖区测算-新科目（20080626）_不含人员经费系数" xfId="1074"/>
    <cellStyle name="差_市辖区测算-新科目（20080626）_不含人员经费系数_高新区人代会（2015年含9项基金后市局调整）12(1).12" xfId="1075"/>
    <cellStyle name="差_市辖区测算-新科目（20080626）_不含人员经费系数_古塔" xfId="1076"/>
    <cellStyle name="差_市辖区测算-新科目（20080626）_不含人员经费系数_义县" xfId="1077"/>
    <cellStyle name="差_市辖区测算-新科目（20080626）_高新区人代会（2015年含9项基金后市局调整）12(1).12" xfId="1078"/>
    <cellStyle name="差_市辖区测算-新科目（20080626）_古塔" xfId="1079"/>
    <cellStyle name="差_市辖区测算-新科目（20080626）_民生政策最低支出需求" xfId="1080"/>
    <cellStyle name="差_市辖区测算-新科目（20080626）_民生政策最低支出需求_高新区人代会（2015年含9项基金后市局调整）12(1).12" xfId="1081"/>
    <cellStyle name="差_市辖区测算-新科目（20080626）_民生政策最低支出需求_古塔" xfId="1082"/>
    <cellStyle name="差_市辖区测算-新科目（20080626）_民生政策最低支出需求_义县" xfId="1083"/>
    <cellStyle name="差_市辖区测算-新科目（20080626）_县市旗测算-新科目（含人口规模效应）" xfId="1084"/>
    <cellStyle name="差_市辖区测算-新科目（20080626）_县市旗测算-新科目（含人口规模效应）_高新区人代会（2015年含9项基金后市局调整）12(1).12" xfId="1085"/>
    <cellStyle name="差_市辖区测算-新科目（20080626）_县市旗测算-新科目（含人口规模效应）_古塔" xfId="1086"/>
    <cellStyle name="差_市辖区测算-新科目（20080626）_县市旗测算-新科目（含人口规模效应）_义县" xfId="1087"/>
    <cellStyle name="差_市辖区测算-新科目（20080626）_义县" xfId="1088"/>
    <cellStyle name="差_收入" xfId="1089"/>
    <cellStyle name="差_收入_高新区人代会（2015年含9项基金后市局调整）12(1).12" xfId="1090"/>
    <cellStyle name="差_收入_古塔" xfId="1091"/>
    <cellStyle name="差_收入_义县" xfId="1092"/>
    <cellStyle name="差_收入调整后" xfId="1093"/>
    <cellStyle name="差_收入调整后_高新区人代会（2015年含9项基金后市局调整）12(1).12" xfId="1094"/>
    <cellStyle name="差_同德" xfId="1095"/>
    <cellStyle name="差_同德_高新区人代会（2015年含9项基金后市局调整）12(1).12" xfId="1096"/>
    <cellStyle name="差_同德_古塔" xfId="1097"/>
    <cellStyle name="差_同德_义县" xfId="1098"/>
    <cellStyle name="差_危改资金测算" xfId="1099"/>
    <cellStyle name="差_危改资金测算_高新区人代会（2015年含9项基金后市局调整）12(1).12" xfId="1100"/>
    <cellStyle name="差_危改资金测算_古塔" xfId="1101"/>
    <cellStyle name="差_危改资金测算_义县" xfId="1102"/>
    <cellStyle name="差_卫生(按照总人口测算）—20080416" xfId="1103"/>
    <cellStyle name="差_卫生(按照总人口测算）—20080416_不含人员经费系数" xfId="1104"/>
    <cellStyle name="差_卫生(按照总人口测算）—20080416_不含人员经费系数_高新区人代会（2015年含9项基金后市局调整）12(1).12" xfId="1105"/>
    <cellStyle name="差_卫生(按照总人口测算）—20080416_不含人员经费系数_古塔" xfId="1106"/>
    <cellStyle name="差_卫生(按照总人口测算）—20080416_不含人员经费系数_义县" xfId="1107"/>
    <cellStyle name="差_卫生(按照总人口测算）—20080416_高新区人代会（2015年含9项基金后市局调整）12(1).12" xfId="1108"/>
    <cellStyle name="差_卫生(按照总人口测算）—20080416_古塔" xfId="1109"/>
    <cellStyle name="差_卫生(按照总人口测算）—20080416_民生政策最低支出需求" xfId="1110"/>
    <cellStyle name="差_卫生(按照总人口测算）—20080416_民生政策最低支出需求_高新区人代会（2015年含9项基金后市局调整）12(1).12" xfId="1111"/>
    <cellStyle name="差_卫生(按照总人口测算）—20080416_民生政策最低支出需求_古塔" xfId="1112"/>
    <cellStyle name="差_卫生(按照总人口测算）—20080416_民生政策最低支出需求_义县" xfId="1113"/>
    <cellStyle name="差_卫生(按照总人口测算）—20080416_县市旗测算-新科目（含人口规模效应）" xfId="1114"/>
    <cellStyle name="差_卫生(按照总人口测算）—20080416_县市旗测算-新科目（含人口规模效应）_高新区人代会（2015年含9项基金后市局调整）12(1).12" xfId="1115"/>
    <cellStyle name="差_卫生(按照总人口测算）—20080416_县市旗测算-新科目（含人口规模效应）_古塔" xfId="1116"/>
    <cellStyle name="差_卫生(按照总人口测算）—20080416_县市旗测算-新科目（含人口规模效应）_义县" xfId="1117"/>
    <cellStyle name="差_卫生(按照总人口测算）—20080416_义县" xfId="1118"/>
    <cellStyle name="差_卫生部门" xfId="1119"/>
    <cellStyle name="差_卫生部门_高新区人代会（2015年含9项基金后市局调整）12(1).12" xfId="1120"/>
    <cellStyle name="差_卫生部门_古塔" xfId="1121"/>
    <cellStyle name="差_卫生部门_义县" xfId="1122"/>
    <cellStyle name="差_文体广播部门" xfId="1123"/>
    <cellStyle name="差_文体广播部门_高新区人代会（2015年含9项基金后市局调整）12(1).12" xfId="1124"/>
    <cellStyle name="差_文体广播部门_古塔" xfId="1125"/>
    <cellStyle name="差_文体广播部门_义县" xfId="1126"/>
    <cellStyle name="差_文体广播事业(按照总人口测算）—20080416" xfId="1127"/>
    <cellStyle name="差_文体广播事业(按照总人口测算）—20080416_不含人员经费系数" xfId="1128"/>
    <cellStyle name="差_文体广播事业(按照总人口测算）—20080416_不含人员经费系数_高新区人代会（2015年含9项基金后市局调整）12(1).12" xfId="1129"/>
    <cellStyle name="差_文体广播事业(按照总人口测算）—20080416_不含人员经费系数_古塔" xfId="1130"/>
    <cellStyle name="差_文体广播事业(按照总人口测算）—20080416_不含人员经费系数_义县" xfId="1131"/>
    <cellStyle name="差_文体广播事业(按照总人口测算）—20080416_高新区人代会（2015年含9项基金后市局调整）12(1).12" xfId="1132"/>
    <cellStyle name="差_文体广播事业(按照总人口测算）—20080416_古塔" xfId="1133"/>
    <cellStyle name="差_文体广播事业(按照总人口测算）—20080416_民生政策最低支出需求" xfId="1134"/>
    <cellStyle name="差_文体广播事业(按照总人口测算）—20080416_民生政策最低支出需求_高新区人代会（2015年含9项基金后市局调整）12(1).12" xfId="1135"/>
    <cellStyle name="差_文体广播事业(按照总人口测算）—20080416_民生政策最低支出需求_古塔" xfId="1136"/>
    <cellStyle name="差_文体广播事业(按照总人口测算）—20080416_民生政策最低支出需求_义县" xfId="1137"/>
    <cellStyle name="差_文体广播事业(按照总人口测算）—20080416_县市旗测算-新科目（含人口规模效应）" xfId="1138"/>
    <cellStyle name="差_文体广播事业(按照总人口测算）—20080416_县市旗测算-新科目（含人口规模效应）_高新区人代会（2015年含9项基金后市局调整）12(1).12" xfId="1139"/>
    <cellStyle name="差_文体广播事业(按照总人口测算）—20080416_县市旗测算-新科目（含人口规模效应）_古塔" xfId="1140"/>
    <cellStyle name="差_文体广播事业(按照总人口测算）—20080416_县市旗测算-新科目（含人口规模效应）_义县" xfId="1141"/>
    <cellStyle name="差_文体广播事业(按照总人口测算）—20080416_义县" xfId="1142"/>
    <cellStyle name="差_县区合并测算20080421" xfId="1143"/>
    <cellStyle name="差_县区合并测算20080421_不含人员经费系数" xfId="1144"/>
    <cellStyle name="差_县区合并测算20080421_不含人员经费系数_高新区人代会（2015年含9项基金后市局调整）12(1).12" xfId="1145"/>
    <cellStyle name="差_县区合并测算20080421_不含人员经费系数_古塔" xfId="1146"/>
    <cellStyle name="差_县区合并测算20080421_不含人员经费系数_义县" xfId="1147"/>
    <cellStyle name="差_县区合并测算20080421_高新区人代会（2015年含9项基金后市局调整）12(1).12" xfId="1148"/>
    <cellStyle name="差_县区合并测算20080421_古塔" xfId="1149"/>
    <cellStyle name="差_县区合并测算20080421_民生政策最低支出需求" xfId="1150"/>
    <cellStyle name="差_县区合并测算20080421_民生政策最低支出需求_高新区人代会（2015年含9项基金后市局调整）12(1).12" xfId="1151"/>
    <cellStyle name="差_县区合并测算20080421_民生政策最低支出需求_古塔" xfId="1152"/>
    <cellStyle name="差_县区合并测算20080421_民生政策最低支出需求_义县" xfId="1153"/>
    <cellStyle name="差_县区合并测算20080421_县市旗测算-新科目（含人口规模效应）" xfId="1154"/>
    <cellStyle name="差_县区合并测算20080421_县市旗测算-新科目（含人口规模效应）_高新区人代会（2015年含9项基金后市局调整）12(1).12" xfId="1155"/>
    <cellStyle name="差_县区合并测算20080421_县市旗测算-新科目（含人口规模效应）_古塔" xfId="1156"/>
    <cellStyle name="差_县区合并测算20080421_县市旗测算-新科目（含人口规模效应）_义县" xfId="1157"/>
    <cellStyle name="差_县区合并测算20080421_义县" xfId="1158"/>
    <cellStyle name="差_县区合并测算20080423(按照各省比重）" xfId="1159"/>
    <cellStyle name="差_县区合并测算20080423(按照各省比重）_不含人员经费系数" xfId="1160"/>
    <cellStyle name="差_县区合并测算20080423(按照各省比重）_不含人员经费系数_高新区人代会（2015年含9项基金后市局调整）12(1).12" xfId="1161"/>
    <cellStyle name="差_县区合并测算20080423(按照各省比重）_不含人员经费系数_古塔" xfId="1162"/>
    <cellStyle name="差_县区合并测算20080423(按照各省比重）_不含人员经费系数_义县" xfId="1163"/>
    <cellStyle name="差_县区合并测算20080423(按照各省比重）_高新区人代会（2015年含9项基金后市局调整）12(1).12" xfId="1164"/>
    <cellStyle name="差_县区合并测算20080423(按照各省比重）_古塔" xfId="1165"/>
    <cellStyle name="差_县区合并测算20080423(按照各省比重）_民生政策最低支出需求" xfId="1166"/>
    <cellStyle name="差_县区合并测算20080423(按照各省比重）_民生政策最低支出需求_高新区人代会（2015年含9项基金后市局调整）12(1).12" xfId="1167"/>
    <cellStyle name="差_县区合并测算20080423(按照各省比重）_民生政策最低支出需求_古塔" xfId="1168"/>
    <cellStyle name="差_县区合并测算20080423(按照各省比重）_民生政策最低支出需求_义县" xfId="1169"/>
    <cellStyle name="差_县区合并测算20080423(按照各省比重）_县市旗测算-新科目（含人口规模效应）" xfId="1170"/>
    <cellStyle name="差_县区合并测算20080423(按照各省比重）_县市旗测算-新科目（含人口规模效应）_高新区人代会（2015年含9项基金后市局调整）12(1).12" xfId="1171"/>
    <cellStyle name="差_县区合并测算20080423(按照各省比重）_县市旗测算-新科目（含人口规模效应）_古塔" xfId="1172"/>
    <cellStyle name="差_县区合并测算20080423(按照各省比重）_县市旗测算-新科目（含人口规模效应）_义县" xfId="1173"/>
    <cellStyle name="差_县区合并测算20080423(按照各省比重）_义县" xfId="1174"/>
    <cellStyle name="差_县市旗测算20080508" xfId="1175"/>
    <cellStyle name="差_县市旗测算20080508_不含人员经费系数" xfId="1176"/>
    <cellStyle name="差_县市旗测算20080508_不含人员经费系数_高新区人代会（2015年含9项基金后市局调整）12(1).12" xfId="1177"/>
    <cellStyle name="差_县市旗测算20080508_不含人员经费系数_古塔" xfId="1178"/>
    <cellStyle name="差_县市旗测算20080508_不含人员经费系数_义县" xfId="1179"/>
    <cellStyle name="差_县市旗测算20080508_高新区人代会（2015年含9项基金后市局调整）12(1).12" xfId="1180"/>
    <cellStyle name="差_县市旗测算20080508_古塔" xfId="1181"/>
    <cellStyle name="差_县市旗测算20080508_民生政策最低支出需求" xfId="1182"/>
    <cellStyle name="差_县市旗测算20080508_民生政策最低支出需求_高新区人代会（2015年含9项基金后市局调整）12(1).12" xfId="1183"/>
    <cellStyle name="差_县市旗测算20080508_民生政策最低支出需求_古塔" xfId="1184"/>
    <cellStyle name="差_县市旗测算20080508_民生政策最低支出需求_义县" xfId="1185"/>
    <cellStyle name="差_县市旗测算20080508_县市旗测算-新科目（含人口规模效应）" xfId="1186"/>
    <cellStyle name="差_县市旗测算20080508_县市旗测算-新科目（含人口规模效应）_高新区人代会（2015年含9项基金后市局调整）12(1).12" xfId="1187"/>
    <cellStyle name="差_县市旗测算20080508_县市旗测算-新科目（含人口规模效应）_古塔" xfId="1188"/>
    <cellStyle name="差_县市旗测算20080508_县市旗测算-新科目（含人口规模效应）_义县" xfId="1189"/>
    <cellStyle name="差_县市旗测算20080508_义县" xfId="1190"/>
    <cellStyle name="差_县市旗测算-新科目（20080626）" xfId="1191"/>
    <cellStyle name="差_县市旗测算-新科目（20080626）_不含人员经费系数" xfId="1192"/>
    <cellStyle name="差_县市旗测算-新科目（20080626）_不含人员经费系数_高新区人代会（2015年含9项基金后市局调整）12(1).12" xfId="1193"/>
    <cellStyle name="差_县市旗测算-新科目（20080626）_不含人员经费系数_古塔" xfId="1194"/>
    <cellStyle name="差_县市旗测算-新科目（20080626）_不含人员经费系数_义县" xfId="1195"/>
    <cellStyle name="差_县市旗测算-新科目（20080626）_高新区人代会（2015年含9项基金后市局调整）12(1).12" xfId="1196"/>
    <cellStyle name="差_县市旗测算-新科目（20080626）_古塔" xfId="1197"/>
    <cellStyle name="差_县市旗测算-新科目（20080626）_民生政策最低支出需求" xfId="1198"/>
    <cellStyle name="差_县市旗测算-新科目（20080626）_民生政策最低支出需求_高新区人代会（2015年含9项基金后市局调整）12(1).12" xfId="1199"/>
    <cellStyle name="差_县市旗测算-新科目（20080626）_民生政策最低支出需求_古塔" xfId="1200"/>
    <cellStyle name="差_县市旗测算-新科目（20080626）_民生政策最低支出需求_义县" xfId="1201"/>
    <cellStyle name="差_县市旗测算-新科目（20080626）_县市旗测算-新科目（含人口规模效应）" xfId="1202"/>
    <cellStyle name="差_县市旗测算-新科目（20080626）_县市旗测算-新科目（含人口规模效应）_高新区人代会（2015年含9项基金后市局调整）12(1).12" xfId="1203"/>
    <cellStyle name="差_县市旗测算-新科目（20080626）_县市旗测算-新科目（含人口规模效应）_古塔" xfId="1204"/>
    <cellStyle name="差_县市旗测算-新科目（20080626）_县市旗测算-新科目（含人口规模效应）_义县" xfId="1205"/>
    <cellStyle name="差_县市旗测算-新科目（20080626）_义县" xfId="1206"/>
    <cellStyle name="差_县市旗测算-新科目（20080627）" xfId="1207"/>
    <cellStyle name="差_县市旗测算-新科目（20080627）_不含人员经费系数" xfId="1208"/>
    <cellStyle name="差_县市旗测算-新科目（20080627）_不含人员经费系数_高新区人代会（2015年含9项基金后市局调整）12(1).12" xfId="1209"/>
    <cellStyle name="差_县市旗测算-新科目（20080627）_不含人员经费系数_古塔" xfId="1210"/>
    <cellStyle name="差_县市旗测算-新科目（20080627）_不含人员经费系数_义县" xfId="1211"/>
    <cellStyle name="差_县市旗测算-新科目（20080627）_高新区人代会（2015年含9项基金后市局调整）12(1).12" xfId="1212"/>
    <cellStyle name="差_县市旗测算-新科目（20080627）_古塔" xfId="1213"/>
    <cellStyle name="差_县市旗测算-新科目（20080627）_民生政策最低支出需求" xfId="1214"/>
    <cellStyle name="差_县市旗测算-新科目（20080627）_民生政策最低支出需求_高新区人代会（2015年含9项基金后市局调整）12(1).12" xfId="1215"/>
    <cellStyle name="差_县市旗测算-新科目（20080627）_民生政策最低支出需求_古塔" xfId="1216"/>
    <cellStyle name="差_县市旗测算-新科目（20080627）_民生政策最低支出需求_义县" xfId="1217"/>
    <cellStyle name="差_县市旗测算-新科目（20080627）_县市旗测算-新科目（含人口规模效应）" xfId="1218"/>
    <cellStyle name="差_县市旗测算-新科目（20080627）_县市旗测算-新科目（含人口规模效应）_高新区人代会（2015年含9项基金后市局调整）12(1).12" xfId="1219"/>
    <cellStyle name="差_县市旗测算-新科目（20080627）_县市旗测算-新科目（含人口规模效应）_古塔" xfId="1220"/>
    <cellStyle name="差_县市旗测算-新科目（20080627）_县市旗测算-新科目（含人口规模效应）_义县" xfId="1221"/>
    <cellStyle name="差_县市旗测算-新科目（20080627）_义县" xfId="1222"/>
    <cellStyle name="差_一般预算平衡表" xfId="1223"/>
    <cellStyle name="差_一般预算平衡表_高新区人代会（2015年含9项基金后市局调整）12(1).12" xfId="1224"/>
    <cellStyle name="差_一般预算平衡表_古塔" xfId="1225"/>
    <cellStyle name="差_一般预算平衡表_义县" xfId="1226"/>
    <cellStyle name="差_一般预算支出口径剔除表" xfId="1227"/>
    <cellStyle name="差_一般预算支出口径剔除表_高新区人代会（2015年含9项基金后市局调整）12(1).12" xfId="1228"/>
    <cellStyle name="差_一般预算支出口径剔除表_古塔" xfId="1229"/>
    <cellStyle name="差_一般预算支出口径剔除表_义县" xfId="1230"/>
    <cellStyle name="差_义县" xfId="1231"/>
    <cellStyle name="差_云南 缺口县区测算(地方填报)" xfId="1232"/>
    <cellStyle name="差_云南 缺口县区测算(地方填报)_高新区人代会（2015年含9项基金后市局调整）12(1).12" xfId="1233"/>
    <cellStyle name="差_云南 缺口县区测算(地方填报)_古塔" xfId="1234"/>
    <cellStyle name="差_云南 缺口县区测算(地方填报)_义县" xfId="1235"/>
    <cellStyle name="差_云南省2008年转移支付测算——州市本级考核部分及政策性测算" xfId="1236"/>
    <cellStyle name="差_云南省2008年转移支付测算——州市本级考核部分及政策性测算_高新区人代会（2015年含9项基金后市局调整）12(1).12" xfId="1237"/>
    <cellStyle name="差_云南省2008年转移支付测算——州市本级考核部分及政策性测算_古塔" xfId="1238"/>
    <cellStyle name="差_云南省2008年转移支付测算——州市本级考核部分及政策性测算_义县" xfId="1239"/>
    <cellStyle name="差_支出（当年财力）" xfId="1240"/>
    <cellStyle name="差_支出（当年财力）_高新区人代会（2015年含9项基金后市局调整）12(1).12" xfId="1241"/>
    <cellStyle name="差_支出（当年财力）_古塔" xfId="1242"/>
    <cellStyle name="差_支出（当年财力）_义县" xfId="1243"/>
    <cellStyle name="差_重点民生支出需求测算表社保（农村低保）081112" xfId="1244"/>
    <cellStyle name="差_重点民生支出需求测算表社保（农村低保）081112_高新区人代会（2015年含9项基金后市局调整）12(1).12" xfId="1245"/>
    <cellStyle name="差_重点民生支出需求测算表社保（农村低保）081112_古塔" xfId="1246"/>
    <cellStyle name="差_重点民生支出需求测算表社保（农村低保）081112_义县" xfId="1247"/>
    <cellStyle name="差_自行调整差异系数顺序" xfId="1248"/>
    <cellStyle name="差_自行调整差异系数顺序_高新区人代会（2015年含9项基金后市局调整）12(1).12" xfId="1249"/>
    <cellStyle name="差_自行调整差异系数顺序_古塔" xfId="1250"/>
    <cellStyle name="差_自行调整差异系数顺序_义县" xfId="1251"/>
    <cellStyle name="差_总人口" xfId="1252"/>
    <cellStyle name="差_总人口_高新区人代会（2015年含9项基金后市局调整）12(1).12" xfId="1253"/>
    <cellStyle name="差_总人口_古塔" xfId="1254"/>
    <cellStyle name="差_总人口_义县" xfId="1255"/>
    <cellStyle name="常规 10" xfId="1256"/>
    <cellStyle name="常规 11" xfId="1257"/>
    <cellStyle name="常规 12" xfId="1258"/>
    <cellStyle name="常规 13" xfId="1259"/>
    <cellStyle name="常规 14" xfId="1260"/>
    <cellStyle name="常规 15" xfId="1261"/>
    <cellStyle name="常规 16" xfId="1262"/>
    <cellStyle name="常规 17" xfId="1263"/>
    <cellStyle name="常规 18" xfId="1264"/>
    <cellStyle name="常规 19" xfId="1265"/>
    <cellStyle name="常规 2" xfId="1266"/>
    <cellStyle name="常规 2 2" xfId="1267"/>
    <cellStyle name="常规 2 2 2" xfId="1268"/>
    <cellStyle name="常规 2 2 3" xfId="1269"/>
    <cellStyle name="常规 2 2_3.公共财政预算平衡" xfId="1270"/>
    <cellStyle name="常规 2 3" xfId="1271"/>
    <cellStyle name="常规 2 4" xfId="1272"/>
    <cellStyle name="常规 2 5" xfId="1273"/>
    <cellStyle name="常规 2_2007年收支情况及2008年收支预计表(汇总表)" xfId="1274"/>
    <cellStyle name="常规 20" xfId="1275"/>
    <cellStyle name="常规 21" xfId="1276"/>
    <cellStyle name="常规 22" xfId="1277"/>
    <cellStyle name="常规 23" xfId="1278"/>
    <cellStyle name="常规 24" xfId="1279"/>
    <cellStyle name="常规 25" xfId="1280"/>
    <cellStyle name="常规 26" xfId="1281"/>
    <cellStyle name="常规 27" xfId="1282"/>
    <cellStyle name="常规 28" xfId="1283"/>
    <cellStyle name="常规 3" xfId="1284"/>
    <cellStyle name="常规 4" xfId="1285"/>
    <cellStyle name="常规 5" xfId="1286"/>
    <cellStyle name="常规 6" xfId="1287"/>
    <cellStyle name="常规 7" xfId="1288"/>
    <cellStyle name="常规 8" xfId="1289"/>
    <cellStyle name="常规 9" xfId="1290"/>
    <cellStyle name="常规_附件1：辽宁省社会保险基金预算报省人大" xfId="1291"/>
    <cellStyle name="常规_人代会用表2010.01.05（按快报数）" xfId="1292"/>
    <cellStyle name="超级链接" xfId="1293"/>
    <cellStyle name="分级显示行_1_13区汇总" xfId="1294"/>
    <cellStyle name="分级显示列_1_Book1" xfId="1295"/>
    <cellStyle name="归盒啦_95" xfId="1296"/>
    <cellStyle name="国有资本经营预算收支表___builtInStyle100" xfId="1297"/>
    <cellStyle name="国有资本经营预算收支表_常规 4" xfId="1298"/>
    <cellStyle name="好_（省格式）01兴城" xfId="1299"/>
    <cellStyle name="好_（市格式）01兴城" xfId="1300"/>
    <cellStyle name="好_00省级(打印)" xfId="1301"/>
    <cellStyle name="好_00省级(打印)_高新区人代会（2015年含9项基金后市局调整）12(1).12" xfId="1302"/>
    <cellStyle name="好_00省级(打印)_古塔" xfId="1303"/>
    <cellStyle name="好_00省级(打印)_义县" xfId="1304"/>
    <cellStyle name="好_01兴城" xfId="1305"/>
    <cellStyle name="好_02" xfId="1306"/>
    <cellStyle name="好_02_高新区人代会（2015年含9项基金后市局调整）12(1).12" xfId="1307"/>
    <cellStyle name="好_02_古塔" xfId="1308"/>
    <cellStyle name="好_02_义县" xfId="1309"/>
    <cellStyle name="好_02绥中" xfId="1310"/>
    <cellStyle name="好_02绥中_高新区人代会（2015年含9项基金后市局调整）12(1).12" xfId="1311"/>
    <cellStyle name="好_02绥中_古塔" xfId="1312"/>
    <cellStyle name="好_02绥中_义县" xfId="1313"/>
    <cellStyle name="好_03" xfId="1314"/>
    <cellStyle name="好_03_高新区人代会（2015年含9项基金后市局调整）12(1).12" xfId="1315"/>
    <cellStyle name="好_03_古塔" xfId="1316"/>
    <cellStyle name="好_03_义县" xfId="1317"/>
    <cellStyle name="好_03建昌" xfId="1318"/>
    <cellStyle name="好_03建昌_高新区人代会（2015年含9项基金后市局调整）12(1).12" xfId="1319"/>
    <cellStyle name="好_03建昌_古塔" xfId="1320"/>
    <cellStyle name="好_03建昌_义县" xfId="1321"/>
    <cellStyle name="好_03昭通" xfId="1322"/>
    <cellStyle name="好_03昭通_高新区人代会（2015年含9项基金后市局调整）12(1).12" xfId="1323"/>
    <cellStyle name="好_03昭通_古塔" xfId="1324"/>
    <cellStyle name="好_03昭通_义县" xfId="1325"/>
    <cellStyle name="好_04" xfId="1326"/>
    <cellStyle name="好_04_高新区人代会（2015年含9项基金后市局调整）12(1).12" xfId="1327"/>
    <cellStyle name="好_04_古塔" xfId="1328"/>
    <cellStyle name="好_04_义县" xfId="1329"/>
    <cellStyle name="好_04连山" xfId="1330"/>
    <cellStyle name="好_04连山_高新区人代会（2015年含9项基金后市局调整）12(1).12" xfId="1331"/>
    <cellStyle name="好_04连山_古塔" xfId="1332"/>
    <cellStyle name="好_04连山_义县" xfId="1333"/>
    <cellStyle name="好_05" xfId="1334"/>
    <cellStyle name="好_05_高新区人代会（2015年含9项基金后市局调整）12(1).12" xfId="1335"/>
    <cellStyle name="好_05_古塔" xfId="1336"/>
    <cellStyle name="好_05_义县" xfId="1337"/>
    <cellStyle name="好_0502通海县" xfId="1338"/>
    <cellStyle name="好_0502通海县_高新区人代会（2015年含9项基金后市局调整）12(1).12" xfId="1339"/>
    <cellStyle name="好_0502通海县_古塔" xfId="1340"/>
    <cellStyle name="好_0502通海县_义县" xfId="1341"/>
    <cellStyle name="好_05潍坊" xfId="1342"/>
    <cellStyle name="好_05潍坊_高新区人代会（2015年含9项基金后市局调整）12(1).12" xfId="1343"/>
    <cellStyle name="好_05潍坊_古塔" xfId="1344"/>
    <cellStyle name="好_05潍坊_义县" xfId="1345"/>
    <cellStyle name="好_05杨杖子" xfId="1346"/>
    <cellStyle name="好_05杨杖子_高新区人代会（2015年含9项基金后市局调整）12(1).12" xfId="1347"/>
    <cellStyle name="好_05杨杖子_古塔" xfId="1348"/>
    <cellStyle name="好_05杨杖子_义县" xfId="1349"/>
    <cellStyle name="好_06" xfId="1350"/>
    <cellStyle name="好_06_高新区人代会（2015年含9项基金后市局调整）12(1).12" xfId="1351"/>
    <cellStyle name="好_06_古塔" xfId="1352"/>
    <cellStyle name="好_06_义县" xfId="1353"/>
    <cellStyle name="好_0605石屏县" xfId="1354"/>
    <cellStyle name="好_0605石屏县_高新区人代会（2015年含9项基金后市局调整）12(1).12" xfId="1355"/>
    <cellStyle name="好_0605石屏县_古塔" xfId="1356"/>
    <cellStyle name="好_0605石屏县_义县" xfId="1357"/>
    <cellStyle name="好_06高新" xfId="1358"/>
    <cellStyle name="好_06高新_高新区人代会（2015年含9项基金后市局调整）12(1).12" xfId="1359"/>
    <cellStyle name="好_06高新_古塔" xfId="1360"/>
    <cellStyle name="好_06高新_义县" xfId="1361"/>
    <cellStyle name="好_07" xfId="1362"/>
    <cellStyle name="好_07_高新区人代会（2015年含9项基金后市局调整）12(1).12" xfId="1363"/>
    <cellStyle name="好_07_古塔" xfId="1364"/>
    <cellStyle name="好_07_义县" xfId="1365"/>
    <cellStyle name="好_07临沂" xfId="1366"/>
    <cellStyle name="好_07临沂_高新区人代会（2015年含9项基金后市局调整）12(1).12" xfId="1367"/>
    <cellStyle name="好_07临沂_古塔" xfId="1368"/>
    <cellStyle name="好_07临沂_义县" xfId="1369"/>
    <cellStyle name="好_07南票" xfId="1370"/>
    <cellStyle name="好_07南票_高新区人代会（2015年含9项基金后市局调整）12(1).12" xfId="1371"/>
    <cellStyle name="好_07南票_古塔" xfId="1372"/>
    <cellStyle name="好_07南票_义县" xfId="1373"/>
    <cellStyle name="好_08" xfId="1374"/>
    <cellStyle name="好_08_高新区人代会（2015年含9项基金后市局调整）12(1).12" xfId="1375"/>
    <cellStyle name="好_08_古塔" xfId="1376"/>
    <cellStyle name="好_08_义县" xfId="1377"/>
    <cellStyle name="好_08龙港" xfId="1378"/>
    <cellStyle name="好_08龙港_高新区人代会（2015年含9项基金后市局调整）12(1).12" xfId="1379"/>
    <cellStyle name="好_08龙港_古塔" xfId="1380"/>
    <cellStyle name="好_08龙港_义县" xfId="1381"/>
    <cellStyle name="好_09" xfId="1382"/>
    <cellStyle name="好_09_高新区人代会（2015年含9项基金后市局调整）12(1).12" xfId="1383"/>
    <cellStyle name="好_09_古塔" xfId="1384"/>
    <cellStyle name="好_09_义县" xfId="1385"/>
    <cellStyle name="好_09北港" xfId="1386"/>
    <cellStyle name="好_09北港_高新区人代会（2015年含9项基金后市局调整）12(1).12" xfId="1387"/>
    <cellStyle name="好_09北港_古塔" xfId="1388"/>
    <cellStyle name="好_09北港_义县" xfId="1389"/>
    <cellStyle name="好_09黑龙江" xfId="1390"/>
    <cellStyle name="好_09黑龙江_高新区人代会（2015年含9项基金后市局调整）12(1).12" xfId="1391"/>
    <cellStyle name="好_09黑龙江_古塔" xfId="1392"/>
    <cellStyle name="好_09黑龙江_义县" xfId="1393"/>
    <cellStyle name="好_1" xfId="1394"/>
    <cellStyle name="好_1_高新区人代会（2015年含9项基金后市局调整）12(1).12" xfId="1395"/>
    <cellStyle name="好_1_古塔" xfId="1396"/>
    <cellStyle name="好_1_义县" xfId="1397"/>
    <cellStyle name="好_1110洱源县" xfId="1398"/>
    <cellStyle name="好_1110洱源县_高新区人代会（2015年含9项基金后市局调整）12(1).12" xfId="1399"/>
    <cellStyle name="好_1110洱源县_古塔" xfId="1400"/>
    <cellStyle name="好_1110洱源县_义县" xfId="1401"/>
    <cellStyle name="好_11大理" xfId="1402"/>
    <cellStyle name="好_11大理_高新区人代会（2015年含9项基金后市局调整）12(1).12" xfId="1403"/>
    <cellStyle name="好_11大理_古塔" xfId="1404"/>
    <cellStyle name="好_11大理_义县" xfId="1405"/>
    <cellStyle name="好_12滨州" xfId="1406"/>
    <cellStyle name="好_12滨州_高新区人代会（2015年含9项基金后市局调整）12(1).12" xfId="1407"/>
    <cellStyle name="好_12滨州_古塔" xfId="1408"/>
    <cellStyle name="好_12滨州_义县" xfId="1409"/>
    <cellStyle name="好_14安徽" xfId="1410"/>
    <cellStyle name="好_14安徽_高新区人代会（2015年含9项基金后市局调整）12(1).12" xfId="1411"/>
    <cellStyle name="好_14安徽_古塔" xfId="1412"/>
    <cellStyle name="好_14安徽_义县" xfId="1413"/>
    <cellStyle name="好_2" xfId="1414"/>
    <cellStyle name="好_2_高新区人代会（2015年含9项基金后市局调整）12(1).12" xfId="1415"/>
    <cellStyle name="好_2_古塔" xfId="1416"/>
    <cellStyle name="好_2_义县" xfId="1417"/>
    <cellStyle name="好_2006年22湖南" xfId="1418"/>
    <cellStyle name="好_2006年22湖南_高新区人代会（2015年含9项基金后市局调整）12(1).12" xfId="1419"/>
    <cellStyle name="好_2006年22湖南_古塔" xfId="1420"/>
    <cellStyle name="好_2006年22湖南_义县" xfId="1421"/>
    <cellStyle name="好_2006年27重庆" xfId="1422"/>
    <cellStyle name="好_2006年27重庆_高新区人代会（2015年含9项基金后市局调整）12(1).12" xfId="1423"/>
    <cellStyle name="好_2006年27重庆_古塔" xfId="1424"/>
    <cellStyle name="好_2006年27重庆_义县" xfId="1425"/>
    <cellStyle name="好_2006年28四川" xfId="1426"/>
    <cellStyle name="好_2006年28四川_高新区人代会（2015年含9项基金后市局调整）12(1).12" xfId="1427"/>
    <cellStyle name="好_2006年28四川_古塔" xfId="1428"/>
    <cellStyle name="好_2006年28四川_义县" xfId="1429"/>
    <cellStyle name="好_2006年30云南" xfId="1430"/>
    <cellStyle name="好_2006年30云南_高新区人代会（2015年含9项基金后市局调整）12(1).12" xfId="1431"/>
    <cellStyle name="好_2006年30云南_古塔" xfId="1432"/>
    <cellStyle name="好_2006年30云南_义县" xfId="1433"/>
    <cellStyle name="好_2006年33甘肃" xfId="1434"/>
    <cellStyle name="好_2006年33甘肃_高新区人代会（2015年含9项基金后市局调整）12(1).12" xfId="1435"/>
    <cellStyle name="好_2006年33甘肃_古塔" xfId="1436"/>
    <cellStyle name="好_2006年33甘肃_义县" xfId="1437"/>
    <cellStyle name="好_2006年34青海" xfId="1438"/>
    <cellStyle name="好_2006年34青海_高新区人代会（2015年含9项基金后市局调整）12(1).12" xfId="1439"/>
    <cellStyle name="好_2006年34青海_古塔" xfId="1440"/>
    <cellStyle name="好_2006年34青海_义县" xfId="1441"/>
    <cellStyle name="好_2006年全省财力计算表（中央、决算）" xfId="1442"/>
    <cellStyle name="好_2006年全省财力计算表（中央、决算）_高新区人代会（2015年含9项基金后市局调整）12(1).12" xfId="1443"/>
    <cellStyle name="好_2006年全省财力计算表（中央、决算）_古塔" xfId="1444"/>
    <cellStyle name="好_2006年全省财力计算表（中央、决算）_义县" xfId="1445"/>
    <cellStyle name="好_2006年水利统计指标统计表" xfId="1446"/>
    <cellStyle name="好_2006年水利统计指标统计表_高新区人代会（2015年含9项基金后市局调整）12(1).12" xfId="1447"/>
    <cellStyle name="好_2006年水利统计指标统计表_古塔" xfId="1448"/>
    <cellStyle name="好_2006年水利统计指标统计表_义县" xfId="1449"/>
    <cellStyle name="好_2007年收支情况及2008年收支预计表(汇总表)" xfId="1450"/>
    <cellStyle name="好_2007年收支情况及2008年收支预计表(汇总表)_高新区人代会（2015年含9项基金后市局调整）12(1).12" xfId="1451"/>
    <cellStyle name="好_2007年收支情况及2008年收支预计表(汇总表)_古塔" xfId="1452"/>
    <cellStyle name="好_2007年收支情况及2008年收支预计表(汇总表)_义县" xfId="1453"/>
    <cellStyle name="好_2007年一般预算支出剔除" xfId="1454"/>
    <cellStyle name="好_2007年一般预算支出剔除_高新区人代会（2015年含9项基金后市局调整）12(1).12" xfId="1455"/>
    <cellStyle name="好_2007年一般预算支出剔除_古塔" xfId="1456"/>
    <cellStyle name="好_2007年一般预算支出剔除_义县" xfId="1457"/>
    <cellStyle name="好_2007一般预算支出口径剔除表" xfId="1458"/>
    <cellStyle name="好_2007一般预算支出口径剔除表_高新区人代会（2015年含9项基金后市局调整）12(1).12" xfId="1459"/>
    <cellStyle name="好_2007一般预算支出口径剔除表_古塔" xfId="1460"/>
    <cellStyle name="好_2007一般预算支出口径剔除表_义县" xfId="1461"/>
    <cellStyle name="好_2008计算资料（8月5）" xfId="1462"/>
    <cellStyle name="好_2008计算资料（8月5）_高新区人代会（2015年含9项基金后市局调整）12(1).12" xfId="1463"/>
    <cellStyle name="好_2008计算资料（8月5）_古塔" xfId="1464"/>
    <cellStyle name="好_2008计算资料（8月5）_义县" xfId="1465"/>
    <cellStyle name="好_2008年全省汇总收支计算表" xfId="1466"/>
    <cellStyle name="好_2008年全省汇总收支计算表_高新区人代会（2015年含9项基金后市局调整）12(1).12" xfId="1467"/>
    <cellStyle name="好_2008年全省汇总收支计算表_古塔" xfId="1468"/>
    <cellStyle name="好_2008年全省汇总收支计算表_义县" xfId="1469"/>
    <cellStyle name="好_2008年一般预算支出预计" xfId="1470"/>
    <cellStyle name="好_2008年一般预算支出预计_高新区人代会（2015年含9项基金后市局调整）12(1).12" xfId="1471"/>
    <cellStyle name="好_2008年一般预算支出预计_古塔" xfId="1472"/>
    <cellStyle name="好_2008年一般预算支出预计_义县" xfId="1473"/>
    <cellStyle name="好_2008年预计支出与2007年对比" xfId="1474"/>
    <cellStyle name="好_2008年预计支出与2007年对比_高新区人代会（2015年含9项基金后市局调整）12(1).12" xfId="1475"/>
    <cellStyle name="好_2008年预计支出与2007年对比_古塔" xfId="1476"/>
    <cellStyle name="好_2008年预计支出与2007年对比_义县" xfId="1477"/>
    <cellStyle name="好_2008年支出核定" xfId="1478"/>
    <cellStyle name="好_2008年支出核定_高新区人代会（2015年含9项基金后市局调整）12(1).12" xfId="1479"/>
    <cellStyle name="好_2008年支出核定_古塔" xfId="1480"/>
    <cellStyle name="好_2008年支出核定_义县" xfId="1481"/>
    <cellStyle name="好_2008年支出调整" xfId="1482"/>
    <cellStyle name="好_2008年支出调整_高新区人代会（2015年含9项基金后市局调整）12(1).12" xfId="1483"/>
    <cellStyle name="好_2008年支出调整_古塔" xfId="1484"/>
    <cellStyle name="好_2008年支出调整_义县" xfId="1485"/>
    <cellStyle name="好_2011年收入预计报省厅" xfId="1486"/>
    <cellStyle name="好_2011年一般预算收入预计情况表2011.12.08" xfId="1487"/>
    <cellStyle name="好_20河南" xfId="1488"/>
    <cellStyle name="好_20河南_高新区人代会（2015年含9项基金后市局调整）12(1).12" xfId="1489"/>
    <cellStyle name="好_20河南_古塔" xfId="1490"/>
    <cellStyle name="好_20河南_义县" xfId="1491"/>
    <cellStyle name="好_22湖南" xfId="1492"/>
    <cellStyle name="好_22湖南_高新区人代会（2015年含9项基金后市局调整）12(1).12" xfId="1493"/>
    <cellStyle name="好_22湖南_古塔" xfId="1494"/>
    <cellStyle name="好_22湖南_义县" xfId="1495"/>
    <cellStyle name="好_27重庆" xfId="1496"/>
    <cellStyle name="好_27重庆_高新区人代会（2015年含9项基金后市局调整）12(1).12" xfId="1497"/>
    <cellStyle name="好_27重庆_古塔" xfId="1498"/>
    <cellStyle name="好_27重庆_义县" xfId="1499"/>
    <cellStyle name="好_28四川" xfId="1500"/>
    <cellStyle name="好_28四川_高新区人代会（2015年含9项基金后市局调整）12(1).12" xfId="1501"/>
    <cellStyle name="好_28四川_古塔" xfId="1502"/>
    <cellStyle name="好_28四川_义县" xfId="1503"/>
    <cellStyle name="好_3.公共财政预算平衡" xfId="1504"/>
    <cellStyle name="好_30云南" xfId="1505"/>
    <cellStyle name="好_30云南_1" xfId="1506"/>
    <cellStyle name="好_30云南_1_高新区人代会（2015年含9项基金后市局调整）12(1).12" xfId="1507"/>
    <cellStyle name="好_30云南_1_古塔" xfId="1508"/>
    <cellStyle name="好_30云南_1_义县" xfId="1509"/>
    <cellStyle name="好_30云南_高新区人代会（2015年含9项基金后市局调整）12(1).12" xfId="1510"/>
    <cellStyle name="好_30云南_古塔" xfId="1511"/>
    <cellStyle name="好_30云南_义县" xfId="1512"/>
    <cellStyle name="好_33甘肃" xfId="1513"/>
    <cellStyle name="好_33甘肃_高新区人代会（2015年含9项基金后市局调整）12(1).12" xfId="1514"/>
    <cellStyle name="好_33甘肃_古塔" xfId="1515"/>
    <cellStyle name="好_33甘肃_义县" xfId="1516"/>
    <cellStyle name="好_34青海" xfId="1517"/>
    <cellStyle name="好_34青海_1" xfId="1518"/>
    <cellStyle name="好_34青海_1_高新区人代会（2015年含9项基金后市局调整）12(1).12" xfId="1519"/>
    <cellStyle name="好_34青海_1_古塔" xfId="1520"/>
    <cellStyle name="好_34青海_1_义县" xfId="1521"/>
    <cellStyle name="好_34青海_高新区人代会（2015年含9项基金后市局调整）12(1).12" xfId="1522"/>
    <cellStyle name="好_34青海_古塔" xfId="1523"/>
    <cellStyle name="好_34青海_义县" xfId="1524"/>
    <cellStyle name="好_530623_2006年县级财政报表附表" xfId="1525"/>
    <cellStyle name="好_530623_2006年县级财政报表附表_高新区人代会（2015年含9项基金后市局调整）12(1).12" xfId="1526"/>
    <cellStyle name="好_530623_2006年县级财政报表附表_古塔" xfId="1527"/>
    <cellStyle name="好_530623_2006年县级财政报表附表_义县" xfId="1528"/>
    <cellStyle name="好_530629_2006年县级财政报表附表" xfId="1529"/>
    <cellStyle name="好_530629_2006年县级财政报表附表_高新区人代会（2015年含9项基金后市局调整）12(1).12" xfId="1530"/>
    <cellStyle name="好_530629_2006年县级财政报表附表_古塔" xfId="1531"/>
    <cellStyle name="好_530629_2006年县级财政报表附表_义县" xfId="1532"/>
    <cellStyle name="好_5334_2006年迪庆县级财政报表附表" xfId="1533"/>
    <cellStyle name="好_5334_2006年迪庆县级财政报表附表_高新区人代会（2015年含9项基金后市局调整）12(1).12" xfId="1534"/>
    <cellStyle name="好_5334_2006年迪庆县级财政报表附表_古塔" xfId="1535"/>
    <cellStyle name="好_5334_2006年迪庆县级财政报表附表_义县" xfId="1536"/>
    <cellStyle name="好_Book1" xfId="1537"/>
    <cellStyle name="好_Book1_1" xfId="1538"/>
    <cellStyle name="好_Book1_3.公共财政预算平衡" xfId="1539"/>
    <cellStyle name="好_Book1_高新区人代会（2015年含9项基金后市局调整）12(1).12" xfId="1540"/>
    <cellStyle name="好_Book1_古塔" xfId="1541"/>
    <cellStyle name="好_Book1_义县" xfId="1542"/>
    <cellStyle name="好_Book2" xfId="1543"/>
    <cellStyle name="好_Book2_高新区人代会（2015年含9项基金后市局调整）12(1).12" xfId="1544"/>
    <cellStyle name="好_Book2_古塔" xfId="1545"/>
    <cellStyle name="好_Book2_义县" xfId="1546"/>
    <cellStyle name="好_gdp" xfId="1547"/>
    <cellStyle name="好_gdp_高新区人代会（2015年含9项基金后市局调整）12(1).12" xfId="1548"/>
    <cellStyle name="好_gdp_古塔" xfId="1549"/>
    <cellStyle name="好_gdp_义县" xfId="1550"/>
    <cellStyle name="好_M01-2(州市补助收入)" xfId="1551"/>
    <cellStyle name="好_M01-2(州市补助收入)_高新区人代会（2015年含9项基金后市局调整）12(1).12" xfId="1552"/>
    <cellStyle name="好_M01-2(州市补助收入)_古塔" xfId="1553"/>
    <cellStyle name="好_M01-2(州市补助收入)_义县" xfId="1554"/>
    <cellStyle name="好_安徽 缺口县区测算(地方填报)1" xfId="1555"/>
    <cellStyle name="好_安徽 缺口县区测算(地方填报)1_高新区人代会（2015年含9项基金后市局调整）12(1).12" xfId="1556"/>
    <cellStyle name="好_安徽 缺口县区测算(地方填报)1_古塔" xfId="1557"/>
    <cellStyle name="好_安徽 缺口县区测算(地方填报)1_义县" xfId="1558"/>
    <cellStyle name="好_不含人员经费系数" xfId="1559"/>
    <cellStyle name="好_不含人员经费系数_高新区人代会（2015年含9项基金后市局调整）12(1).12" xfId="1560"/>
    <cellStyle name="好_不含人员经费系数_古塔" xfId="1561"/>
    <cellStyle name="好_不含人员经费系数_义县" xfId="1562"/>
    <cellStyle name="好_财力差异计算表(不含非农业区)" xfId="1563"/>
    <cellStyle name="好_财力差异计算表(不含非农业区)_高新区人代会（2015年含9项基金后市局调整）12(1).12" xfId="1564"/>
    <cellStyle name="好_财力差异计算表(不含非农业区)_古塔" xfId="1565"/>
    <cellStyle name="好_财力差异计算表(不含非农业区)_义县" xfId="1566"/>
    <cellStyle name="好_财政供养人员" xfId="1567"/>
    <cellStyle name="好_财政供养人员_高新区人代会（2015年含9项基金后市局调整）12(1).12" xfId="1568"/>
    <cellStyle name="好_财政供养人员_古塔" xfId="1569"/>
    <cellStyle name="好_财政供养人员_义县" xfId="1570"/>
    <cellStyle name="好_测算结果" xfId="1571"/>
    <cellStyle name="好_测算结果_高新区人代会（2015年含9项基金后市局调整）12(1).12" xfId="1572"/>
    <cellStyle name="好_测算结果_古塔" xfId="1573"/>
    <cellStyle name="好_测算结果_义县" xfId="1574"/>
    <cellStyle name="好_测算结果汇总" xfId="1575"/>
    <cellStyle name="好_测算结果汇总_高新区人代会（2015年含9项基金后市局调整）12(1).12" xfId="1576"/>
    <cellStyle name="好_测算结果汇总_古塔" xfId="1577"/>
    <cellStyle name="好_测算结果汇总_义县" xfId="1578"/>
    <cellStyle name="好_成本差异系数" xfId="1579"/>
    <cellStyle name="好_成本差异系数（含人口规模）" xfId="1580"/>
    <cellStyle name="好_成本差异系数（含人口规模）_高新区人代会（2015年含9项基金后市局调整）12(1).12" xfId="1581"/>
    <cellStyle name="好_成本差异系数（含人口规模）_古塔" xfId="1582"/>
    <cellStyle name="好_成本差异系数（含人口规模）_义县" xfId="1583"/>
    <cellStyle name="好_成本差异系数_高新区人代会（2015年含9项基金后市局调整）12(1).12" xfId="1584"/>
    <cellStyle name="好_成本差异系数_古塔" xfId="1585"/>
    <cellStyle name="好_成本差异系数_义县" xfId="1586"/>
    <cellStyle name="好_城建部门" xfId="1587"/>
    <cellStyle name="好_城建部门_高新区人代会（2015年含9项基金后市局调整）12(1).12" xfId="1588"/>
    <cellStyle name="好_城建部门_古塔" xfId="1589"/>
    <cellStyle name="好_城建部门_义县" xfId="1590"/>
    <cellStyle name="好_第五部分(才淼、饶永宏）" xfId="1591"/>
    <cellStyle name="好_第五部分(才淼、饶永宏）_高新区人代会（2015年含9项基金后市局调整）12(1).12" xfId="1592"/>
    <cellStyle name="好_第五部分(才淼、饶永宏）_古塔" xfId="1593"/>
    <cellStyle name="好_第五部分(才淼、饶永宏）_义县" xfId="1594"/>
    <cellStyle name="好_第一部分：综合全" xfId="1595"/>
    <cellStyle name="好_第一部分：综合全_高新区人代会（2015年含9项基金后市局调整）12(1).12" xfId="1596"/>
    <cellStyle name="好_第一部分：综合全_古塔" xfId="1597"/>
    <cellStyle name="好_第一部分：综合全_义县" xfId="1598"/>
    <cellStyle name="好_分析缺口率" xfId="1599"/>
    <cellStyle name="好_分析缺口率_高新区人代会（2015年含9项基金后市局调整）12(1).12" xfId="1600"/>
    <cellStyle name="好_分析缺口率_古塔" xfId="1601"/>
    <cellStyle name="好_分析缺口率_义县" xfId="1602"/>
    <cellStyle name="好_分县成本差异系数" xfId="1603"/>
    <cellStyle name="好_分县成本差异系数_不含人员经费系数" xfId="1604"/>
    <cellStyle name="好_分县成本差异系数_不含人员经费系数_高新区人代会（2015年含9项基金后市局调整）12(1).12" xfId="1605"/>
    <cellStyle name="好_分县成本差异系数_不含人员经费系数_古塔" xfId="1606"/>
    <cellStyle name="好_分县成本差异系数_不含人员经费系数_义县" xfId="1607"/>
    <cellStyle name="好_分县成本差异系数_高新区人代会（2015年含9项基金后市局调整）12(1).12" xfId="1608"/>
    <cellStyle name="好_分县成本差异系数_古塔" xfId="1609"/>
    <cellStyle name="好_分县成本差异系数_民生政策最低支出需求" xfId="1610"/>
    <cellStyle name="好_分县成本差异系数_民生政策最低支出需求_高新区人代会（2015年含9项基金后市局调整）12(1).12" xfId="1611"/>
    <cellStyle name="好_分县成本差异系数_民生政策最低支出需求_古塔" xfId="1612"/>
    <cellStyle name="好_分县成本差异系数_民生政策最低支出需求_义县" xfId="1613"/>
    <cellStyle name="好_分县成本差异系数_义县" xfId="1614"/>
    <cellStyle name="好_附表" xfId="1615"/>
    <cellStyle name="好_附表_高新区人代会（2015年含9项基金后市局调整）12(1).12" xfId="1616"/>
    <cellStyle name="好_附表_古塔" xfId="1617"/>
    <cellStyle name="好_附表_义县" xfId="1618"/>
    <cellStyle name="好_高新区人代会（2015年含9项基金后市局调整）12(1).12" xfId="1619"/>
    <cellStyle name="好_功能对经济" xfId="1620"/>
    <cellStyle name="好_功能对经济_高新区人代会（2015年含9项基金后市局调整）12(1).12" xfId="1621"/>
    <cellStyle name="好_功能对经济_古塔" xfId="1622"/>
    <cellStyle name="好_功能对经济_义县" xfId="1623"/>
    <cellStyle name="好_古塔" xfId="1624"/>
    <cellStyle name="好_行政(燃修费)" xfId="1625"/>
    <cellStyle name="好_行政(燃修费)_不含人员经费系数" xfId="1626"/>
    <cellStyle name="好_行政(燃修费)_不含人员经费系数_高新区人代会（2015年含9项基金后市局调整）12(1).12" xfId="1627"/>
    <cellStyle name="好_行政(燃修费)_不含人员经费系数_古塔" xfId="1628"/>
    <cellStyle name="好_行政(燃修费)_不含人员经费系数_义县" xfId="1629"/>
    <cellStyle name="好_行政(燃修费)_高新区人代会（2015年含9项基金后市局调整）12(1).12" xfId="1630"/>
    <cellStyle name="好_行政(燃修费)_古塔" xfId="1631"/>
    <cellStyle name="好_行政(燃修费)_民生政策最低支出需求" xfId="1632"/>
    <cellStyle name="好_行政(燃修费)_民生政策最低支出需求_高新区人代会（2015年含9项基金后市局调整）12(1).12" xfId="1633"/>
    <cellStyle name="好_行政(燃修费)_民生政策最低支出需求_古塔" xfId="1634"/>
    <cellStyle name="好_行政(燃修费)_民生政策最低支出需求_义县" xfId="1635"/>
    <cellStyle name="好_行政(燃修费)_县市旗测算-新科目（含人口规模效应）" xfId="1636"/>
    <cellStyle name="好_行政(燃修费)_县市旗测算-新科目（含人口规模效应）_高新区人代会（2015年含9项基金后市局调整）12(1).12" xfId="1637"/>
    <cellStyle name="好_行政(燃修费)_县市旗测算-新科目（含人口规模效应）_古塔" xfId="1638"/>
    <cellStyle name="好_行政(燃修费)_县市旗测算-新科目（含人口规模效应）_义县" xfId="1639"/>
    <cellStyle name="好_行政(燃修费)_义县" xfId="1640"/>
    <cellStyle name="好_行政（人员）" xfId="1641"/>
    <cellStyle name="好_行政（人员）_不含人员经费系数" xfId="1642"/>
    <cellStyle name="好_行政（人员）_不含人员经费系数_高新区人代会（2015年含9项基金后市局调整）12(1).12" xfId="1643"/>
    <cellStyle name="好_行政（人员）_不含人员经费系数_古塔" xfId="1644"/>
    <cellStyle name="好_行政（人员）_不含人员经费系数_义县" xfId="1645"/>
    <cellStyle name="好_行政（人员）_高新区人代会（2015年含9项基金后市局调整）12(1).12" xfId="1646"/>
    <cellStyle name="好_行政（人员）_古塔" xfId="1647"/>
    <cellStyle name="好_行政（人员）_民生政策最低支出需求" xfId="1648"/>
    <cellStyle name="好_行政（人员）_民生政策最低支出需求_高新区人代会（2015年含9项基金后市局调整）12(1).12" xfId="1649"/>
    <cellStyle name="好_行政（人员）_民生政策最低支出需求_古塔" xfId="1650"/>
    <cellStyle name="好_行政（人员）_民生政策最低支出需求_义县" xfId="1651"/>
    <cellStyle name="好_行政（人员）_县市旗测算-新科目（含人口规模效应）" xfId="1652"/>
    <cellStyle name="好_行政（人员）_县市旗测算-新科目（含人口规模效应）_高新区人代会（2015年含9项基金后市局调整）12(1).12" xfId="1653"/>
    <cellStyle name="好_行政（人员）_县市旗测算-新科目（含人口规模效应）_古塔" xfId="1654"/>
    <cellStyle name="好_行政（人员）_县市旗测算-新科目（含人口规模效应）_义县" xfId="1655"/>
    <cellStyle name="好_行政（人员）_义县" xfId="1656"/>
    <cellStyle name="好_行政公检法测算" xfId="1657"/>
    <cellStyle name="好_行政公检法测算_不含人员经费系数" xfId="1658"/>
    <cellStyle name="好_行政公检法测算_不含人员经费系数_高新区人代会（2015年含9项基金后市局调整）12(1).12" xfId="1659"/>
    <cellStyle name="好_行政公检法测算_不含人员经费系数_古塔" xfId="1660"/>
    <cellStyle name="好_行政公检法测算_不含人员经费系数_义县" xfId="1661"/>
    <cellStyle name="好_行政公检法测算_高新区人代会（2015年含9项基金后市局调整）12(1).12" xfId="1662"/>
    <cellStyle name="好_行政公检法测算_古塔" xfId="1663"/>
    <cellStyle name="好_行政公检法测算_民生政策最低支出需求" xfId="1664"/>
    <cellStyle name="好_行政公检法测算_民生政策最低支出需求_高新区人代会（2015年含9项基金后市局调整）12(1).12" xfId="1665"/>
    <cellStyle name="好_行政公检法测算_民生政策最低支出需求_古塔" xfId="1666"/>
    <cellStyle name="好_行政公检法测算_民生政策最低支出需求_义县" xfId="1667"/>
    <cellStyle name="好_行政公检法测算_县市旗测算-新科目（含人口规模效应）" xfId="1668"/>
    <cellStyle name="好_行政公检法测算_县市旗测算-新科目（含人口规模效应）_高新区人代会（2015年含9项基金后市局调整）12(1).12" xfId="1669"/>
    <cellStyle name="好_行政公检法测算_县市旗测算-新科目（含人口规模效应）_古塔" xfId="1670"/>
    <cellStyle name="好_行政公检法测算_县市旗测算-新科目（含人口规模效应）_义县" xfId="1671"/>
    <cellStyle name="好_行政公检法测算_义县" xfId="1672"/>
    <cellStyle name="好_河南 缺口县区测算(地方填报)" xfId="1673"/>
    <cellStyle name="好_河南 缺口县区测算(地方填报)_高新区人代会（2015年含9项基金后市局调整）12(1).12" xfId="1674"/>
    <cellStyle name="好_河南 缺口县区测算(地方填报)_古塔" xfId="1675"/>
    <cellStyle name="好_河南 缺口县区测算(地方填报)_义县" xfId="1676"/>
    <cellStyle name="好_河南 缺口县区测算(地方填报白)" xfId="1677"/>
    <cellStyle name="好_河南 缺口县区测算(地方填报白)_高新区人代会（2015年含9项基金后市局调整）12(1).12" xfId="1678"/>
    <cellStyle name="好_河南 缺口县区测算(地方填报白)_古塔" xfId="1679"/>
    <cellStyle name="好_河南 缺口县区测算(地方填报白)_义县" xfId="1680"/>
    <cellStyle name="好_核定人数对比" xfId="1681"/>
    <cellStyle name="好_核定人数对比_高新区人代会（2015年含9项基金后市局调整）12(1).12" xfId="1682"/>
    <cellStyle name="好_核定人数对比_古塔" xfId="1683"/>
    <cellStyle name="好_核定人数对比_义县" xfId="1684"/>
    <cellStyle name="好_核定人数下发表" xfId="1685"/>
    <cellStyle name="好_核定人数下发表_高新区人代会（2015年含9项基金后市局调整）12(1).12" xfId="1686"/>
    <cellStyle name="好_核定人数下发表_古塔" xfId="1687"/>
    <cellStyle name="好_核定人数下发表_义县" xfId="1688"/>
    <cellStyle name="好_葫芦岛市2012年政府性基金预算" xfId="1689"/>
    <cellStyle name="好_汇总" xfId="1690"/>
    <cellStyle name="好_汇总_高新区人代会（2015年含9项基金后市局调整）12(1).12" xfId="1691"/>
    <cellStyle name="好_汇总_古塔" xfId="1692"/>
    <cellStyle name="好_汇总_义县" xfId="1693"/>
    <cellStyle name="好_汇总表" xfId="1694"/>
    <cellStyle name="好_汇总表_高新区人代会（2015年含9项基金后市局调整）12(1).12" xfId="1695"/>
    <cellStyle name="好_汇总表_古塔" xfId="1696"/>
    <cellStyle name="好_汇总表_义县" xfId="1697"/>
    <cellStyle name="好_汇总表4" xfId="1698"/>
    <cellStyle name="好_汇总表4_高新区人代会（2015年含9项基金后市局调整）12(1).12" xfId="1699"/>
    <cellStyle name="好_汇总表4_古塔" xfId="1700"/>
    <cellStyle name="好_汇总表4_义县" xfId="1701"/>
    <cellStyle name="好_汇总-县级财政报表附表" xfId="1702"/>
    <cellStyle name="好_汇总-县级财政报表附表_高新区人代会（2015年含9项基金后市局调整）12(1).12" xfId="1703"/>
    <cellStyle name="好_汇总-县级财政报表附表_古塔" xfId="1704"/>
    <cellStyle name="好_汇总-县级财政报表附表_义县" xfId="1705"/>
    <cellStyle name="好_基金" xfId="1706"/>
    <cellStyle name="好_基金预算平衡表" xfId="1707"/>
    <cellStyle name="好_基金预算平衡表_高新区人代会（2015年含9项基金后市局调整）12(1).12" xfId="1708"/>
    <cellStyle name="好_基金预算平衡表_古塔" xfId="1709"/>
    <cellStyle name="好_基金预算平衡表_义县" xfId="1710"/>
    <cellStyle name="好_检验表" xfId="1711"/>
    <cellStyle name="好_检验表（调整后）" xfId="1712"/>
    <cellStyle name="好_检验表（调整后）_高新区人代会（2015年含9项基金后市局调整）12(1).12" xfId="1713"/>
    <cellStyle name="好_检验表（调整后）_古塔" xfId="1714"/>
    <cellStyle name="好_检验表（调整后）_义县" xfId="1715"/>
    <cellStyle name="好_检验表_高新区人代会（2015年含9项基金后市局调整）12(1).12" xfId="1716"/>
    <cellStyle name="好_检验表_古塔" xfId="1717"/>
    <cellStyle name="好_检验表_义县" xfId="1718"/>
    <cellStyle name="好_教育(按照总人口测算）—20080416" xfId="1719"/>
    <cellStyle name="好_教育(按照总人口测算）—20080416_不含人员经费系数" xfId="1720"/>
    <cellStyle name="好_教育(按照总人口测算）—20080416_不含人员经费系数_高新区人代会（2015年含9项基金后市局调整）12(1).12" xfId="1721"/>
    <cellStyle name="好_教育(按照总人口测算）—20080416_不含人员经费系数_古塔" xfId="1722"/>
    <cellStyle name="好_教育(按照总人口测算）—20080416_不含人员经费系数_义县" xfId="1723"/>
    <cellStyle name="好_教育(按照总人口测算）—20080416_高新区人代会（2015年含9项基金后市局调整）12(1).12" xfId="1724"/>
    <cellStyle name="好_教育(按照总人口测算）—20080416_古塔" xfId="1725"/>
    <cellStyle name="好_教育(按照总人口测算）—20080416_民生政策最低支出需求" xfId="1726"/>
    <cellStyle name="好_教育(按照总人口测算）—20080416_民生政策最低支出需求_高新区人代会（2015年含9项基金后市局调整）12(1).12" xfId="1727"/>
    <cellStyle name="好_教育(按照总人口测算）—20080416_民生政策最低支出需求_古塔" xfId="1728"/>
    <cellStyle name="好_教育(按照总人口测算）—20080416_民生政策最低支出需求_义县" xfId="1729"/>
    <cellStyle name="好_教育(按照总人口测算）—20080416_县市旗测算-新科目（含人口规模效应）" xfId="1730"/>
    <cellStyle name="好_教育(按照总人口测算）—20080416_县市旗测算-新科目（含人口规模效应）_高新区人代会（2015年含9项基金后市局调整）12(1).12" xfId="1731"/>
    <cellStyle name="好_教育(按照总人口测算）—20080416_县市旗测算-新科目（含人口规模效应）_古塔" xfId="1732"/>
    <cellStyle name="好_教育(按照总人口测算）—20080416_县市旗测算-新科目（含人口规模效应）_义县" xfId="1733"/>
    <cellStyle name="好_教育(按照总人口测算）—20080416_义县" xfId="1734"/>
    <cellStyle name="好_来源表" xfId="1735"/>
    <cellStyle name="好_来源表_高新区人代会（2015年含9项基金后市局调整）12(1).12" xfId="1736"/>
    <cellStyle name="好_来源表_古塔" xfId="1737"/>
    <cellStyle name="好_来源表_义县" xfId="1738"/>
    <cellStyle name="好_丽江汇总" xfId="1739"/>
    <cellStyle name="好_丽江汇总_高新区人代会（2015年含9项基金后市局调整）12(1).12" xfId="1740"/>
    <cellStyle name="好_丽江汇总_古塔" xfId="1741"/>
    <cellStyle name="好_丽江汇总_义县" xfId="1742"/>
    <cellStyle name="好_民生政策最低支出需求" xfId="1743"/>
    <cellStyle name="好_民生政策最低支出需求_高新区人代会（2015年含9项基金后市局调整）12(1).12" xfId="1744"/>
    <cellStyle name="好_民生政策最低支出需求_古塔" xfId="1745"/>
    <cellStyle name="好_民生政策最低支出需求_义县" xfId="1746"/>
    <cellStyle name="好_明山收入预算10.18 (1)" xfId="1747"/>
    <cellStyle name="好_农林水和城市维护标准支出20080505－县区合计" xfId="1748"/>
    <cellStyle name="好_农林水和城市维护标准支出20080505－县区合计_不含人员经费系数" xfId="1749"/>
    <cellStyle name="好_农林水和城市维护标准支出20080505－县区合计_不含人员经费系数_高新区人代会（2015年含9项基金后市局调整）12(1).12" xfId="1750"/>
    <cellStyle name="好_农林水和城市维护标准支出20080505－县区合计_不含人员经费系数_古塔" xfId="1751"/>
    <cellStyle name="好_农林水和城市维护标准支出20080505－县区合计_不含人员经费系数_义县" xfId="1752"/>
    <cellStyle name="好_农林水和城市维护标准支出20080505－县区合计_高新区人代会（2015年含9项基金后市局调整）12(1).12" xfId="1753"/>
    <cellStyle name="好_农林水和城市维护标准支出20080505－县区合计_古塔" xfId="1754"/>
    <cellStyle name="好_农林水和城市维护标准支出20080505－县区合计_民生政策最低支出需求" xfId="1755"/>
    <cellStyle name="好_农林水和城市维护标准支出20080505－县区合计_民生政策最低支出需求_高新区人代会（2015年含9项基金后市局调整）12(1).12" xfId="1756"/>
    <cellStyle name="好_农林水和城市维护标准支出20080505－县区合计_民生政策最低支出需求_古塔" xfId="1757"/>
    <cellStyle name="好_农林水和城市维护标准支出20080505－县区合计_民生政策最低支出需求_义县" xfId="1758"/>
    <cellStyle name="好_农林水和城市维护标准支出20080505－县区合计_县市旗测算-新科目（含人口规模效应）" xfId="1759"/>
    <cellStyle name="好_农林水和城市维护标准支出20080505－县区合计_县市旗测算-新科目（含人口规模效应）_高新区人代会（2015年含9项基金后市局调整）12(1).12" xfId="1760"/>
    <cellStyle name="好_农林水和城市维护标准支出20080505－县区合计_县市旗测算-新科目（含人口规模效应）_古塔" xfId="1761"/>
    <cellStyle name="好_农林水和城市维护标准支出20080505－县区合计_县市旗测算-新科目（含人口规模效应）_义县" xfId="1762"/>
    <cellStyle name="好_农林水和城市维护标准支出20080505－县区合计_义县" xfId="1763"/>
    <cellStyle name="好_平邑" xfId="1764"/>
    <cellStyle name="好_平邑_高新区人代会（2015年含9项基金后市局调整）12(1).12" xfId="1765"/>
    <cellStyle name="好_平邑_古塔" xfId="1766"/>
    <cellStyle name="好_平邑_义县" xfId="1767"/>
    <cellStyle name="好_其他部门(按照总人口测算）—20080416" xfId="1768"/>
    <cellStyle name="好_其他部门(按照总人口测算）—20080416_不含人员经费系数" xfId="1769"/>
    <cellStyle name="好_其他部门(按照总人口测算）—20080416_不含人员经费系数_高新区人代会（2015年含9项基金后市局调整）12(1).12" xfId="1770"/>
    <cellStyle name="好_其他部门(按照总人口测算）—20080416_不含人员经费系数_古塔" xfId="1771"/>
    <cellStyle name="好_其他部门(按照总人口测算）—20080416_不含人员经费系数_义县" xfId="1772"/>
    <cellStyle name="好_其他部门(按照总人口测算）—20080416_高新区人代会（2015年含9项基金后市局调整）12(1).12" xfId="1773"/>
    <cellStyle name="好_其他部门(按照总人口测算）—20080416_古塔" xfId="1774"/>
    <cellStyle name="好_其他部门(按照总人口测算）—20080416_民生政策最低支出需求" xfId="1775"/>
    <cellStyle name="好_其他部门(按照总人口测算）—20080416_民生政策最低支出需求_高新区人代会（2015年含9项基金后市局调整）12(1).12" xfId="1776"/>
    <cellStyle name="好_其他部门(按照总人口测算）—20080416_民生政策最低支出需求_古塔" xfId="1777"/>
    <cellStyle name="好_其他部门(按照总人口测算）—20080416_民生政策最低支出需求_义县" xfId="1778"/>
    <cellStyle name="好_其他部门(按照总人口测算）—20080416_县市旗测算-新科目（含人口规模效应）" xfId="1779"/>
    <cellStyle name="好_其他部门(按照总人口测算）—20080416_县市旗测算-新科目（含人口规模效应）_高新区人代会（2015年含9项基金后市局调整）12(1).12" xfId="1780"/>
    <cellStyle name="好_其他部门(按照总人口测算）—20080416_县市旗测算-新科目（含人口规模效应）_古塔" xfId="1781"/>
    <cellStyle name="好_其他部门(按照总人口测算）—20080416_县市旗测算-新科目（含人口规模效应）_义县" xfId="1782"/>
    <cellStyle name="好_其他部门(按照总人口测算）—20080416_义县" xfId="1783"/>
    <cellStyle name="好_青海 缺口县区测算(地方填报)" xfId="1784"/>
    <cellStyle name="好_青海 缺口县区测算(地方填报)_高新区人代会（2015年含9项基金后市局调整）12(1).12" xfId="1785"/>
    <cellStyle name="好_青海 缺口县区测算(地方填报)_古塔" xfId="1786"/>
    <cellStyle name="好_青海 缺口县区测算(地方填报)_义县" xfId="1787"/>
    <cellStyle name="好_缺口县区测算" xfId="1788"/>
    <cellStyle name="好_缺口县区测算（11.13）" xfId="1789"/>
    <cellStyle name="好_缺口县区测算（11.13）_高新区人代会（2015年含9项基金后市局调整）12(1).12" xfId="1790"/>
    <cellStyle name="好_缺口县区测算（11.13）_古塔" xfId="1791"/>
    <cellStyle name="好_缺口县区测算（11.13）_义县" xfId="1792"/>
    <cellStyle name="好_缺口县区测算(按2007支出增长25%测算)" xfId="1793"/>
    <cellStyle name="好_缺口县区测算(按2007支出增长25%测算)_高新区人代会（2015年含9项基金后市局调整）12(1).12" xfId="1794"/>
    <cellStyle name="好_缺口县区测算(按2007支出增长25%测算)_古塔" xfId="1795"/>
    <cellStyle name="好_缺口县区测算(按2007支出增长25%测算)_义县" xfId="1796"/>
    <cellStyle name="好_缺口县区测算(按核定人数)" xfId="1797"/>
    <cellStyle name="好_缺口县区测算(按核定人数)_高新区人代会（2015年含9项基金后市局调整）12(1).12" xfId="1798"/>
    <cellStyle name="好_缺口县区测算(按核定人数)_古塔" xfId="1799"/>
    <cellStyle name="好_缺口县区测算(按核定人数)_义县" xfId="1800"/>
    <cellStyle name="好_缺口县区测算(财政部标准)" xfId="1801"/>
    <cellStyle name="好_缺口县区测算(财政部标准)_高新区人代会（2015年含9项基金后市局调整）12(1).12" xfId="1802"/>
    <cellStyle name="好_缺口县区测算(财政部标准)_古塔" xfId="1803"/>
    <cellStyle name="好_缺口县区测算(财政部标准)_义县" xfId="1804"/>
    <cellStyle name="好_缺口县区测算_高新区人代会（2015年含9项基金后市局调整）12(1).12" xfId="1805"/>
    <cellStyle name="好_缺口县区测算_古塔" xfId="1806"/>
    <cellStyle name="好_缺口县区测算_义县" xfId="1807"/>
    <cellStyle name="好_人员工资和公用经费" xfId="1808"/>
    <cellStyle name="好_人员工资和公用经费_高新区人代会（2015年含9项基金后市局调整）12(1).12" xfId="1809"/>
    <cellStyle name="好_人员工资和公用经费_古塔" xfId="1810"/>
    <cellStyle name="好_人员工资和公用经费_义县" xfId="1811"/>
    <cellStyle name="好_人员工资和公用经费2" xfId="1812"/>
    <cellStyle name="好_人员工资和公用经费2_高新区人代会（2015年含9项基金后市局调整）12(1).12" xfId="1813"/>
    <cellStyle name="好_人员工资和公用经费2_古塔" xfId="1814"/>
    <cellStyle name="好_人员工资和公用经费2_义县" xfId="1815"/>
    <cellStyle name="好_人员工资和公用经费3" xfId="1816"/>
    <cellStyle name="好_人员工资和公用经费3_高新区人代会（2015年含9项基金后市局调整）12(1).12" xfId="1817"/>
    <cellStyle name="好_人员工资和公用经费3_古塔" xfId="1818"/>
    <cellStyle name="好_人员工资和公用经费3_义县" xfId="1819"/>
    <cellStyle name="好_山东省民生支出标准" xfId="1820"/>
    <cellStyle name="好_山东省民生支出标准_高新区人代会（2015年含9项基金后市局调整）12(1).12" xfId="1821"/>
    <cellStyle name="好_山东省民生支出标准_古塔" xfId="1822"/>
    <cellStyle name="好_山东省民生支出标准_义县" xfId="1823"/>
    <cellStyle name="好_沈阳" xfId="1824"/>
    <cellStyle name="好_市辖区测算20080510" xfId="1825"/>
    <cellStyle name="好_市辖区测算20080510_不含人员经费系数" xfId="1826"/>
    <cellStyle name="好_市辖区测算20080510_不含人员经费系数_高新区人代会（2015年含9项基金后市局调整）12(1).12" xfId="1827"/>
    <cellStyle name="好_市辖区测算20080510_不含人员经费系数_古塔" xfId="1828"/>
    <cellStyle name="好_市辖区测算20080510_不含人员经费系数_义县" xfId="1829"/>
    <cellStyle name="好_市辖区测算20080510_高新区人代会（2015年含9项基金后市局调整）12(1).12" xfId="1830"/>
    <cellStyle name="好_市辖区测算20080510_古塔" xfId="1831"/>
    <cellStyle name="好_市辖区测算20080510_民生政策最低支出需求" xfId="1832"/>
    <cellStyle name="好_市辖区测算20080510_民生政策最低支出需求_高新区人代会（2015年含9项基金后市局调整）12(1).12" xfId="1833"/>
    <cellStyle name="好_市辖区测算20080510_民生政策最低支出需求_古塔" xfId="1834"/>
    <cellStyle name="好_市辖区测算20080510_民生政策最低支出需求_义县" xfId="1835"/>
    <cellStyle name="好_市辖区测算20080510_县市旗测算-新科目（含人口规模效应）" xfId="1836"/>
    <cellStyle name="好_市辖区测算20080510_县市旗测算-新科目（含人口规模效应）_高新区人代会（2015年含9项基金后市局调整）12(1).12" xfId="1837"/>
    <cellStyle name="好_市辖区测算20080510_县市旗测算-新科目（含人口规模效应）_古塔" xfId="1838"/>
    <cellStyle name="好_市辖区测算20080510_县市旗测算-新科目（含人口规模效应）_义县" xfId="1839"/>
    <cellStyle name="好_市辖区测算20080510_义县" xfId="1840"/>
    <cellStyle name="好_市辖区测算-新科目（20080626）" xfId="1841"/>
    <cellStyle name="好_市辖区测算-新科目（20080626）_不含人员经费系数" xfId="1842"/>
    <cellStyle name="好_市辖区测算-新科目（20080626）_不含人员经费系数_高新区人代会（2015年含9项基金后市局调整）12(1).12" xfId="1843"/>
    <cellStyle name="好_市辖区测算-新科目（20080626）_不含人员经费系数_古塔" xfId="1844"/>
    <cellStyle name="好_市辖区测算-新科目（20080626）_不含人员经费系数_义县" xfId="1845"/>
    <cellStyle name="好_市辖区测算-新科目（20080626）_高新区人代会（2015年含9项基金后市局调整）12(1).12" xfId="1846"/>
    <cellStyle name="好_市辖区测算-新科目（20080626）_古塔" xfId="1847"/>
    <cellStyle name="好_市辖区测算-新科目（20080626）_民生政策最低支出需求" xfId="1848"/>
    <cellStyle name="好_市辖区测算-新科目（20080626）_民生政策最低支出需求_高新区人代会（2015年含9项基金后市局调整）12(1).12" xfId="1849"/>
    <cellStyle name="好_市辖区测算-新科目（20080626）_民生政策最低支出需求_古塔" xfId="1850"/>
    <cellStyle name="好_市辖区测算-新科目（20080626）_民生政策最低支出需求_义县" xfId="1851"/>
    <cellStyle name="好_市辖区测算-新科目（20080626）_县市旗测算-新科目（含人口规模效应）" xfId="1852"/>
    <cellStyle name="好_市辖区测算-新科目（20080626）_县市旗测算-新科目（含人口规模效应）_高新区人代会（2015年含9项基金后市局调整）12(1).12" xfId="1853"/>
    <cellStyle name="好_市辖区测算-新科目（20080626）_县市旗测算-新科目（含人口规模效应）_古塔" xfId="1854"/>
    <cellStyle name="好_市辖区测算-新科目（20080626）_县市旗测算-新科目（含人口规模效应）_义县" xfId="1855"/>
    <cellStyle name="好_市辖区测算-新科目（20080626）_义县" xfId="1856"/>
    <cellStyle name="好_收入" xfId="1857"/>
    <cellStyle name="好_收入_高新区人代会（2015年含9项基金后市局调整）12(1).12" xfId="1858"/>
    <cellStyle name="好_收入_古塔" xfId="1859"/>
    <cellStyle name="好_收入_义县" xfId="1860"/>
    <cellStyle name="好_收入调整后" xfId="1861"/>
    <cellStyle name="好_收入调整后_高新区人代会（2015年含9项基金后市局调整）12(1).12" xfId="1862"/>
    <cellStyle name="好_同德" xfId="1863"/>
    <cellStyle name="好_同德_高新区人代会（2015年含9项基金后市局调整）12(1).12" xfId="1864"/>
    <cellStyle name="好_同德_古塔" xfId="1865"/>
    <cellStyle name="好_同德_义县" xfId="1866"/>
    <cellStyle name="好_危改资金测算" xfId="1867"/>
    <cellStyle name="好_危改资金测算_高新区人代会（2015年含9项基金后市局调整）12(1).12" xfId="1868"/>
    <cellStyle name="好_危改资金测算_古塔" xfId="1869"/>
    <cellStyle name="好_危改资金测算_义县" xfId="1870"/>
    <cellStyle name="好_卫生(按照总人口测算）—20080416" xfId="1871"/>
    <cellStyle name="好_卫生(按照总人口测算）—20080416_不含人员经费系数" xfId="1872"/>
    <cellStyle name="好_卫生(按照总人口测算）—20080416_不含人员经费系数_高新区人代会（2015年含9项基金后市局调整）12(1).12" xfId="1873"/>
    <cellStyle name="好_卫生(按照总人口测算）—20080416_不含人员经费系数_古塔" xfId="1874"/>
    <cellStyle name="好_卫生(按照总人口测算）—20080416_不含人员经费系数_义县" xfId="1875"/>
    <cellStyle name="好_卫生(按照总人口测算）—20080416_高新区人代会（2015年含9项基金后市局调整）12(1).12" xfId="1876"/>
    <cellStyle name="好_卫生(按照总人口测算）—20080416_古塔" xfId="1877"/>
    <cellStyle name="好_卫生(按照总人口测算）—20080416_民生政策最低支出需求" xfId="1878"/>
    <cellStyle name="好_卫生(按照总人口测算）—20080416_民生政策最低支出需求_高新区人代会（2015年含9项基金后市局调整）12(1).12" xfId="1879"/>
    <cellStyle name="好_卫生(按照总人口测算）—20080416_民生政策最低支出需求_古塔" xfId="1880"/>
    <cellStyle name="好_卫生(按照总人口测算）—20080416_民生政策最低支出需求_义县" xfId="1881"/>
    <cellStyle name="好_卫生(按照总人口测算）—20080416_县市旗测算-新科目（含人口规模效应）" xfId="1882"/>
    <cellStyle name="好_卫生(按照总人口测算）—20080416_县市旗测算-新科目（含人口规模效应）_高新区人代会（2015年含9项基金后市局调整）12(1).12" xfId="1883"/>
    <cellStyle name="好_卫生(按照总人口测算）—20080416_县市旗测算-新科目（含人口规模效应）_古塔" xfId="1884"/>
    <cellStyle name="好_卫生(按照总人口测算）—20080416_县市旗测算-新科目（含人口规模效应）_义县" xfId="1885"/>
    <cellStyle name="好_卫生(按照总人口测算）—20080416_义县" xfId="1886"/>
    <cellStyle name="好_卫生部门" xfId="1887"/>
    <cellStyle name="好_卫生部门_高新区人代会（2015年含9项基金后市局调整）12(1).12" xfId="1888"/>
    <cellStyle name="好_卫生部门_古塔" xfId="1889"/>
    <cellStyle name="好_卫生部门_义县" xfId="1890"/>
    <cellStyle name="好_文体广播部门" xfId="1891"/>
    <cellStyle name="好_文体广播部门_高新区人代会（2015年含9项基金后市局调整）12(1).12" xfId="1892"/>
    <cellStyle name="好_文体广播部门_古塔" xfId="1893"/>
    <cellStyle name="好_文体广播部门_义县" xfId="1894"/>
    <cellStyle name="好_文体广播事业(按照总人口测算）—20080416" xfId="1895"/>
    <cellStyle name="好_文体广播事业(按照总人口测算）—20080416_不含人员经费系数" xfId="1896"/>
    <cellStyle name="好_文体广播事业(按照总人口测算）—20080416_不含人员经费系数_高新区人代会（2015年含9项基金后市局调整）12(1).12" xfId="1897"/>
    <cellStyle name="好_文体广播事业(按照总人口测算）—20080416_不含人员经费系数_古塔" xfId="1898"/>
    <cellStyle name="好_文体广播事业(按照总人口测算）—20080416_不含人员经费系数_义县" xfId="1899"/>
    <cellStyle name="好_文体广播事业(按照总人口测算）—20080416_高新区人代会（2015年含9项基金后市局调整）12(1).12" xfId="1900"/>
    <cellStyle name="好_文体广播事业(按照总人口测算）—20080416_古塔" xfId="1901"/>
    <cellStyle name="好_文体广播事业(按照总人口测算）—20080416_民生政策最低支出需求" xfId="1902"/>
    <cellStyle name="好_文体广播事业(按照总人口测算）—20080416_民生政策最低支出需求_高新区人代会（2015年含9项基金后市局调整）12(1).12" xfId="1903"/>
    <cellStyle name="好_文体广播事业(按照总人口测算）—20080416_民生政策最低支出需求_古塔" xfId="1904"/>
    <cellStyle name="好_文体广播事业(按照总人口测算）—20080416_民生政策最低支出需求_义县" xfId="1905"/>
    <cellStyle name="好_文体广播事业(按照总人口测算）—20080416_县市旗测算-新科目（含人口规模效应）" xfId="1906"/>
    <cellStyle name="好_文体广播事业(按照总人口测算）—20080416_县市旗测算-新科目（含人口规模效应）_高新区人代会（2015年含9项基金后市局调整）12(1).12" xfId="1907"/>
    <cellStyle name="好_文体广播事业(按照总人口测算）—20080416_县市旗测算-新科目（含人口规模效应）_古塔" xfId="1908"/>
    <cellStyle name="好_文体广播事业(按照总人口测算）—20080416_县市旗测算-新科目（含人口规模效应）_义县" xfId="1909"/>
    <cellStyle name="好_文体广播事业(按照总人口测算）—20080416_义县" xfId="1910"/>
    <cellStyle name="好_县区合并测算20080421" xfId="1911"/>
    <cellStyle name="好_县区合并测算20080421_不含人员经费系数" xfId="1912"/>
    <cellStyle name="好_县区合并测算20080421_不含人员经费系数_高新区人代会（2015年含9项基金后市局调整）12(1).12" xfId="1913"/>
    <cellStyle name="好_县区合并测算20080421_不含人员经费系数_古塔" xfId="1914"/>
    <cellStyle name="好_县区合并测算20080421_不含人员经费系数_义县" xfId="1915"/>
    <cellStyle name="好_县区合并测算20080421_高新区人代会（2015年含9项基金后市局调整）12(1).12" xfId="1916"/>
    <cellStyle name="好_县区合并测算20080421_古塔" xfId="1917"/>
    <cellStyle name="好_县区合并测算20080421_民生政策最低支出需求" xfId="1918"/>
    <cellStyle name="好_县区合并测算20080421_民生政策最低支出需求_高新区人代会（2015年含9项基金后市局调整）12(1).12" xfId="1919"/>
    <cellStyle name="好_县区合并测算20080421_民生政策最低支出需求_古塔" xfId="1920"/>
    <cellStyle name="好_县区合并测算20080421_民生政策最低支出需求_义县" xfId="1921"/>
    <cellStyle name="好_县区合并测算20080421_县市旗测算-新科目（含人口规模效应）" xfId="1922"/>
    <cellStyle name="好_县区合并测算20080421_县市旗测算-新科目（含人口规模效应）_高新区人代会（2015年含9项基金后市局调整）12(1).12" xfId="1923"/>
    <cellStyle name="好_县区合并测算20080421_县市旗测算-新科目（含人口规模效应）_古塔" xfId="1924"/>
    <cellStyle name="好_县区合并测算20080421_县市旗测算-新科目（含人口规模效应）_义县" xfId="1925"/>
    <cellStyle name="好_县区合并测算20080421_义县" xfId="1926"/>
    <cellStyle name="好_县区合并测算20080423(按照各省比重）" xfId="1927"/>
    <cellStyle name="好_县区合并测算20080423(按照各省比重）_不含人员经费系数" xfId="1928"/>
    <cellStyle name="好_县区合并测算20080423(按照各省比重）_不含人员经费系数_高新区人代会（2015年含9项基金后市局调整）12(1).12" xfId="1929"/>
    <cellStyle name="好_县区合并测算20080423(按照各省比重）_不含人员经费系数_古塔" xfId="1930"/>
    <cellStyle name="好_县区合并测算20080423(按照各省比重）_不含人员经费系数_义县" xfId="1931"/>
    <cellStyle name="好_县区合并测算20080423(按照各省比重）_高新区人代会（2015年含9项基金后市局调整）12(1).12" xfId="1932"/>
    <cellStyle name="好_县区合并测算20080423(按照各省比重）_古塔" xfId="1933"/>
    <cellStyle name="好_县区合并测算20080423(按照各省比重）_民生政策最低支出需求" xfId="1934"/>
    <cellStyle name="好_县区合并测算20080423(按照各省比重）_民生政策最低支出需求_高新区人代会（2015年含9项基金后市局调整）12(1).12" xfId="1935"/>
    <cellStyle name="好_县区合并测算20080423(按照各省比重）_民生政策最低支出需求_古塔" xfId="1936"/>
    <cellStyle name="好_县区合并测算20080423(按照各省比重）_民生政策最低支出需求_义县" xfId="1937"/>
    <cellStyle name="好_县区合并测算20080423(按照各省比重）_县市旗测算-新科目（含人口规模效应）" xfId="1938"/>
    <cellStyle name="好_县区合并测算20080423(按照各省比重）_县市旗测算-新科目（含人口规模效应）_高新区人代会（2015年含9项基金后市局调整）12(1).12" xfId="1939"/>
    <cellStyle name="好_县区合并测算20080423(按照各省比重）_县市旗测算-新科目（含人口规模效应）_古塔" xfId="1940"/>
    <cellStyle name="好_县区合并测算20080423(按照各省比重）_县市旗测算-新科目（含人口规模效应）_义县" xfId="1941"/>
    <cellStyle name="好_县区合并测算20080423(按照各省比重）_义县" xfId="1942"/>
    <cellStyle name="好_县市旗测算20080508" xfId="1943"/>
    <cellStyle name="好_县市旗测算20080508_不含人员经费系数" xfId="1944"/>
    <cellStyle name="好_县市旗测算20080508_不含人员经费系数_高新区人代会（2015年含9项基金后市局调整）12(1).12" xfId="1945"/>
    <cellStyle name="好_县市旗测算20080508_不含人员经费系数_古塔" xfId="1946"/>
    <cellStyle name="好_县市旗测算20080508_不含人员经费系数_义县" xfId="1947"/>
    <cellStyle name="好_县市旗测算20080508_高新区人代会（2015年含9项基金后市局调整）12(1).12" xfId="1948"/>
    <cellStyle name="好_县市旗测算20080508_古塔" xfId="1949"/>
    <cellStyle name="好_县市旗测算20080508_民生政策最低支出需求" xfId="1950"/>
    <cellStyle name="好_县市旗测算20080508_民生政策最低支出需求_高新区人代会（2015年含9项基金后市局调整）12(1).12" xfId="1951"/>
    <cellStyle name="好_县市旗测算20080508_民生政策最低支出需求_古塔" xfId="1952"/>
    <cellStyle name="好_县市旗测算20080508_民生政策最低支出需求_义县" xfId="1953"/>
    <cellStyle name="好_县市旗测算20080508_县市旗测算-新科目（含人口规模效应）" xfId="1954"/>
    <cellStyle name="好_县市旗测算20080508_县市旗测算-新科目（含人口规模效应）_高新区人代会（2015年含9项基金后市局调整）12(1).12" xfId="1955"/>
    <cellStyle name="好_县市旗测算20080508_县市旗测算-新科目（含人口规模效应）_古塔" xfId="1956"/>
    <cellStyle name="好_县市旗测算20080508_县市旗测算-新科目（含人口规模效应）_义县" xfId="1957"/>
    <cellStyle name="好_县市旗测算20080508_义县" xfId="1958"/>
    <cellStyle name="好_县市旗测算-新科目（20080626）" xfId="1959"/>
    <cellStyle name="好_县市旗测算-新科目（20080626）_不含人员经费系数" xfId="1960"/>
    <cellStyle name="好_县市旗测算-新科目（20080626）_不含人员经费系数_高新区人代会（2015年含9项基金后市局调整）12(1).12" xfId="1961"/>
    <cellStyle name="好_县市旗测算-新科目（20080626）_不含人员经费系数_古塔" xfId="1962"/>
    <cellStyle name="好_县市旗测算-新科目（20080626）_不含人员经费系数_义县" xfId="1963"/>
    <cellStyle name="好_县市旗测算-新科目（20080626）_高新区人代会（2015年含9项基金后市局调整）12(1).12" xfId="1964"/>
    <cellStyle name="好_县市旗测算-新科目（20080626）_古塔" xfId="1965"/>
    <cellStyle name="好_县市旗测算-新科目（20080626）_民生政策最低支出需求" xfId="1966"/>
    <cellStyle name="好_县市旗测算-新科目（20080626）_民生政策最低支出需求_高新区人代会（2015年含9项基金后市局调整）12(1).12" xfId="1967"/>
    <cellStyle name="好_县市旗测算-新科目（20080626）_民生政策最低支出需求_古塔" xfId="1968"/>
    <cellStyle name="好_县市旗测算-新科目（20080626）_民生政策最低支出需求_义县" xfId="1969"/>
    <cellStyle name="好_县市旗测算-新科目（20080626）_县市旗测算-新科目（含人口规模效应）" xfId="1970"/>
    <cellStyle name="好_县市旗测算-新科目（20080626）_县市旗测算-新科目（含人口规模效应）_高新区人代会（2015年含9项基金后市局调整）12(1).12" xfId="1971"/>
    <cellStyle name="好_县市旗测算-新科目（20080626）_县市旗测算-新科目（含人口规模效应）_古塔" xfId="1972"/>
    <cellStyle name="好_县市旗测算-新科目（20080626）_县市旗测算-新科目（含人口规模效应）_义县" xfId="1973"/>
    <cellStyle name="好_县市旗测算-新科目（20080626）_义县" xfId="1974"/>
    <cellStyle name="好_县市旗测算-新科目（20080627）" xfId="1975"/>
    <cellStyle name="好_县市旗测算-新科目（20080627）_不含人员经费系数" xfId="1976"/>
    <cellStyle name="好_县市旗测算-新科目（20080627）_不含人员经费系数_高新区人代会（2015年含9项基金后市局调整）12(1).12" xfId="1977"/>
    <cellStyle name="好_县市旗测算-新科目（20080627）_不含人员经费系数_古塔" xfId="1978"/>
    <cellStyle name="好_县市旗测算-新科目（20080627）_不含人员经费系数_义县" xfId="1979"/>
    <cellStyle name="好_县市旗测算-新科目（20080627）_高新区人代会（2015年含9项基金后市局调整）12(1).12" xfId="1980"/>
    <cellStyle name="好_县市旗测算-新科目（20080627）_古塔" xfId="1981"/>
    <cellStyle name="好_县市旗测算-新科目（20080627）_民生政策最低支出需求" xfId="1982"/>
    <cellStyle name="好_县市旗测算-新科目（20080627）_民生政策最低支出需求_高新区人代会（2015年含9项基金后市局调整）12(1).12" xfId="1983"/>
    <cellStyle name="好_县市旗测算-新科目（20080627）_民生政策最低支出需求_古塔" xfId="1984"/>
    <cellStyle name="好_县市旗测算-新科目（20080627）_民生政策最低支出需求_义县" xfId="1985"/>
    <cellStyle name="好_县市旗测算-新科目（20080627）_县市旗测算-新科目（含人口规模效应）" xfId="1986"/>
    <cellStyle name="好_县市旗测算-新科目（20080627）_县市旗测算-新科目（含人口规模效应）_高新区人代会（2015年含9项基金后市局调整）12(1).12" xfId="1987"/>
    <cellStyle name="好_县市旗测算-新科目（20080627）_县市旗测算-新科目（含人口规模效应）_古塔" xfId="1988"/>
    <cellStyle name="好_县市旗测算-新科目（20080627）_县市旗测算-新科目（含人口规模效应）_义县" xfId="1989"/>
    <cellStyle name="好_县市旗测算-新科目（20080627）_义县" xfId="1990"/>
    <cellStyle name="好_一般预算平衡表" xfId="1991"/>
    <cellStyle name="好_一般预算平衡表_高新区人代会（2015年含9项基金后市局调整）12(1).12" xfId="1992"/>
    <cellStyle name="好_一般预算平衡表_古塔" xfId="1993"/>
    <cellStyle name="好_一般预算平衡表_义县" xfId="1994"/>
    <cellStyle name="好_一般预算支出口径剔除表" xfId="1995"/>
    <cellStyle name="好_一般预算支出口径剔除表_高新区人代会（2015年含9项基金后市局调整）12(1).12" xfId="1996"/>
    <cellStyle name="好_一般预算支出口径剔除表_古塔" xfId="1997"/>
    <cellStyle name="好_一般预算支出口径剔除表_义县" xfId="1998"/>
    <cellStyle name="好_义县" xfId="1999"/>
    <cellStyle name="好_云南 缺口县区测算(地方填报)" xfId="2000"/>
    <cellStyle name="好_云南 缺口县区测算(地方填报)_高新区人代会（2015年含9项基金后市局调整）12(1).12" xfId="2001"/>
    <cellStyle name="好_云南 缺口县区测算(地方填报)_古塔" xfId="2002"/>
    <cellStyle name="好_云南 缺口县区测算(地方填报)_义县" xfId="2003"/>
    <cellStyle name="好_云南省2008年转移支付测算——州市本级考核部分及政策性测算" xfId="2004"/>
    <cellStyle name="好_云南省2008年转移支付测算——州市本级考核部分及政策性测算_高新区人代会（2015年含9项基金后市局调整）12(1).12" xfId="2005"/>
    <cellStyle name="好_云南省2008年转移支付测算——州市本级考核部分及政策性测算_古塔" xfId="2006"/>
    <cellStyle name="好_云南省2008年转移支付测算——州市本级考核部分及政策性测算_义县" xfId="2007"/>
    <cellStyle name="好_支出（当年财力）" xfId="2008"/>
    <cellStyle name="好_支出（当年财力）_高新区人代会（2015年含9项基金后市局调整）12(1).12" xfId="2009"/>
    <cellStyle name="好_支出（当年财力）_古塔" xfId="2010"/>
    <cellStyle name="好_支出（当年财力）_义县" xfId="2011"/>
    <cellStyle name="好_重点民生支出需求测算表社保（农村低保）081112" xfId="2012"/>
    <cellStyle name="好_重点民生支出需求测算表社保（农村低保）081112_高新区人代会（2015年含9项基金后市局调整）12(1).12" xfId="2013"/>
    <cellStyle name="好_重点民生支出需求测算表社保（农村低保）081112_古塔" xfId="2014"/>
    <cellStyle name="好_重点民生支出需求测算表社保（农村低保）081112_义县" xfId="2015"/>
    <cellStyle name="好_自行调整差异系数顺序" xfId="2016"/>
    <cellStyle name="好_自行调整差异系数顺序_高新区人代会（2015年含9项基金后市局调整）12(1).12" xfId="2017"/>
    <cellStyle name="好_自行调整差异系数顺序_古塔" xfId="2018"/>
    <cellStyle name="好_自行调整差异系数顺序_义县" xfId="2019"/>
    <cellStyle name="好_总人口" xfId="2020"/>
    <cellStyle name="好_总人口_高新区人代会（2015年含9项基金后市局调整）12(1).12" xfId="2021"/>
    <cellStyle name="好_总人口_古塔" xfId="2022"/>
    <cellStyle name="好_总人口_义县" xfId="2023"/>
    <cellStyle name="后继超级链接" xfId="2024"/>
    <cellStyle name="后继超链接" xfId="2025"/>
    <cellStyle name="借出原因" xfId="2026"/>
    <cellStyle name="霓付 [0]_ +Foil &amp; -FOIL &amp; PAPER" xfId="2027"/>
    <cellStyle name="霓付_ +Foil &amp; -FOIL &amp; PAPER" xfId="2028"/>
    <cellStyle name="烹拳 [0]_ +Foil &amp; -FOIL &amp; PAPER" xfId="2029"/>
    <cellStyle name="烹拳_ +Foil &amp; -FOIL &amp; PAPER" xfId="2030"/>
    <cellStyle name="普通_ 白土" xfId="2031"/>
    <cellStyle name="千分位[0]_ 白土" xfId="2032"/>
    <cellStyle name="千分位_ 白土" xfId="2033"/>
    <cellStyle name="千位[0]_ 方正PC" xfId="2034"/>
    <cellStyle name="千位_ 方正PC" xfId="2035"/>
    <cellStyle name="千位分隔 11" xfId="2036"/>
    <cellStyle name="千位分隔 2" xfId="2037"/>
    <cellStyle name="千位分隔 3" xfId="2038"/>
    <cellStyle name="千位分隔 4" xfId="2039"/>
    <cellStyle name="千位分隔 9" xfId="2040"/>
    <cellStyle name="千位分季_新建 Microsoft Excel 工作表" xfId="2041"/>
    <cellStyle name="钎霖_4岿角利" xfId="2042"/>
    <cellStyle name="强调 1" xfId="2043"/>
    <cellStyle name="强调 2" xfId="2044"/>
    <cellStyle name="强调 3" xfId="2045"/>
    <cellStyle name="日期" xfId="2046"/>
    <cellStyle name="商品名称" xfId="2047"/>
    <cellStyle name="数量" xfId="2048"/>
    <cellStyle name="数字" xfId="2049"/>
    <cellStyle name="未定义" xfId="2050"/>
    <cellStyle name="小数" xfId="2051"/>
    <cellStyle name="样式 1" xfId="2052"/>
    <cellStyle name="一般公共预算收入表___builtInStyle100" xfId="2053"/>
    <cellStyle name="一般公共预算收入表_常规 4" xfId="2054"/>
    <cellStyle name="一般公共预算收入表_常规 5" xfId="2055"/>
    <cellStyle name="一般公共预算收支平衡表___builtInStyle100" xfId="2056"/>
    <cellStyle name="一般公共预算收支平衡表_常规 4" xfId="2057"/>
    <cellStyle name="一般公共预算收支平衡表_常规 5" xfId="2058"/>
    <cellStyle name="一般公共预算支出表___builtInStyle100" xfId="2059"/>
    <cellStyle name="一般公共预算支出表___builtInStyle101" xfId="2060"/>
    <cellStyle name="一般公共预算支出表___builtInStyle102" xfId="2061"/>
    <cellStyle name="一般公共预算支出表___builtInStyle103" xfId="2062"/>
    <cellStyle name="一般公共预算支出表___builtInStyle104" xfId="2063"/>
    <cellStyle name="一般公共预算支出表___builtInStyle106" xfId="2064"/>
    <cellStyle name="一般公共预算支出表___builtInStyle107" xfId="2065"/>
    <cellStyle name="一般公共预算支出表___builtInStyle80" xfId="2066"/>
    <cellStyle name="一般公共预算支出表___builtInStyle81" xfId="2067"/>
    <cellStyle name="一般公共预算支出表___builtInStyle82" xfId="2068"/>
    <cellStyle name="一般公共预算支出表___builtInStyle83" xfId="2069"/>
    <cellStyle name="一般公共预算支出表___builtInStyle84" xfId="2070"/>
    <cellStyle name="一般公共预算支出表___builtInStyle95" xfId="2071"/>
    <cellStyle name="一般公共预算支出表___builtInStyle96" xfId="2072"/>
    <cellStyle name="一般公共预算支出表___builtInStyle97" xfId="2073"/>
    <cellStyle name="一般公共预算支出表___builtInStyle98" xfId="2074"/>
    <cellStyle name="一般公共预算支出表___builtInStyle99" xfId="2075"/>
    <cellStyle name="一般公共预算支出表_常规 4" xfId="2076"/>
    <cellStyle name="昗弨_Pacific Region P&amp;L" xfId="2077"/>
    <cellStyle name="寘嬫愗傝 [0.00]_Region Orders (2)" xfId="2078"/>
    <cellStyle name="寘嬫愗傝_Region Orders (2)" xfId="2079"/>
    <cellStyle name="콤마 [0]_BOILER-CO1" xfId="2080"/>
    <cellStyle name="콤마_BOILER-CO1" xfId="2081"/>
    <cellStyle name="통화 [0]_BOILER-CO1" xfId="2082"/>
    <cellStyle name="통화_BOILER-CO1" xfId="2083"/>
    <cellStyle name="표준_0N-HANDLING " xfId="208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20154;&#22823;&#27719;&#25253;&#26448;&#26009;\Documents%20and%20Settings\Administrator\Local%20Settings\Temporary%20Internet%20Files\OLK1B\&#26032;&#24314;&#25991;&#20214;&#22841;\&#36130;&#25919;&#20379;&#20859;&#20154;&#21592;&#20449;&#24687;&#34920;\&#25945;&#32946;\&#27896;&#27700;&#22235;&#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2022&#24180;&#24037;&#20316;\&#39044;&#31639;\&#39044;&#31639;&#20844;&#24320;\&#21306;&#26412;&#32423;2022&#24180;&#39044;&#31639;&#20844;&#24320;\&#27491;&#24335;&#19978;&#20256;&#29256;&#26412;20220419\Documents%20and%20Settings\Administrator\Local%20Settings\Temporary%20Internet%20Files\OLK1B\&#26032;&#24314;&#25991;&#20214;&#22841;\&#36130;&#25919;&#20379;&#20859;&#20154;&#21592;&#20449;&#24687;&#34920;\&#25945;&#32946;\&#27896;&#27700;&#22235;&#20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ownloads\2024&#24180;&#19968;&#33324;&#20844;&#20849;&#39044;&#31639;&#25910;&#20837;&#34920;20240223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P1012001"/>
      <sheetName val="DDETABLE "/>
      <sheetName val="基础编码"/>
      <sheetName val="20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1012001"/>
      <sheetName val="基础编码"/>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DDETABLE "/>
      <sheetName val="#REF"/>
      <sheetName val="四月份月报"/>
      <sheetName val="XL4Poppy"/>
      <sheetName val="C01-1"/>
      <sheetName val="mx"/>
      <sheetName val="单位编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一般公共预算收入表"/>
      <sheetName val="一般公共预算支出表"/>
      <sheetName val="一般公共预算收支平衡表"/>
    </sheetNames>
    <sheetDataSet>
      <sheetData sheetId="0"/>
      <sheetData sheetId="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KKKKKKKK"/>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KKKKKKKK"/>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C01-1"/>
      <sheetName val="表二"/>
      <sheetName val="表五"/>
      <sheetName val="2012.2.2 (整合)"/>
      <sheetName val="2012.2.2"/>
      <sheetName val="全市结转"/>
      <sheetName val="提前告知数"/>
      <sheetName val="基础编码"/>
      <sheetName val="mx"/>
      <sheetName val="类型"/>
      <sheetName val="XL4Poppy"/>
      <sheetName val="DDETABLE "/>
      <sheetName val="2014"/>
      <sheetName val="P101200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大都市">
  <a:themeElements>
    <a:clrScheme name="大都市">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大都市">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Light"/>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sheetPr>
  <dimension ref="A1:IU23"/>
  <sheetViews>
    <sheetView workbookViewId="0">
      <selection activeCell="A1" sqref="$A1:$XFD1048576"/>
    </sheetView>
  </sheetViews>
  <sheetFormatPr defaultColWidth="9" defaultRowHeight="15.75"/>
  <cols>
    <col min="1" max="1" width="98.25" style="318" customWidth="1"/>
    <col min="2" max="230" width="9" style="318" customWidth="1"/>
    <col min="231" max="256" width="9" style="320"/>
    <col min="257" max="257" width="98.25" style="320" customWidth="1"/>
    <col min="258" max="486" width="9" style="320" customWidth="1"/>
    <col min="487" max="512" width="9" style="320"/>
    <col min="513" max="513" width="98.25" style="320" customWidth="1"/>
    <col min="514" max="742" width="9" style="320" customWidth="1"/>
    <col min="743" max="768" width="9" style="320"/>
    <col min="769" max="769" width="98.25" style="320" customWidth="1"/>
    <col min="770" max="998" width="9" style="320" customWidth="1"/>
    <col min="999" max="1024" width="9" style="320"/>
    <col min="1025" max="1025" width="98.25" style="320" customWidth="1"/>
    <col min="1026" max="1254" width="9" style="320" customWidth="1"/>
    <col min="1255" max="1280" width="9" style="320"/>
    <col min="1281" max="1281" width="98.25" style="320" customWidth="1"/>
    <col min="1282" max="1510" width="9" style="320" customWidth="1"/>
    <col min="1511" max="1536" width="9" style="320"/>
    <col min="1537" max="1537" width="98.25" style="320" customWidth="1"/>
    <col min="1538" max="1766" width="9" style="320" customWidth="1"/>
    <col min="1767" max="1792" width="9" style="320"/>
    <col min="1793" max="1793" width="98.25" style="320" customWidth="1"/>
    <col min="1794" max="2022" width="9" style="320" customWidth="1"/>
    <col min="2023" max="2048" width="9" style="320"/>
    <col min="2049" max="2049" width="98.25" style="320" customWidth="1"/>
    <col min="2050" max="2278" width="9" style="320" customWidth="1"/>
    <col min="2279" max="2304" width="9" style="320"/>
    <col min="2305" max="2305" width="98.25" style="320" customWidth="1"/>
    <col min="2306" max="2534" width="9" style="320" customWidth="1"/>
    <col min="2535" max="2560" width="9" style="320"/>
    <col min="2561" max="2561" width="98.25" style="320" customWidth="1"/>
    <col min="2562" max="2790" width="9" style="320" customWidth="1"/>
    <col min="2791" max="2816" width="9" style="320"/>
    <col min="2817" max="2817" width="98.25" style="320" customWidth="1"/>
    <col min="2818" max="3046" width="9" style="320" customWidth="1"/>
    <col min="3047" max="3072" width="9" style="320"/>
    <col min="3073" max="3073" width="98.25" style="320" customWidth="1"/>
    <col min="3074" max="3302" width="9" style="320" customWidth="1"/>
    <col min="3303" max="3328" width="9" style="320"/>
    <col min="3329" max="3329" width="98.25" style="320" customWidth="1"/>
    <col min="3330" max="3558" width="9" style="320" customWidth="1"/>
    <col min="3559" max="3584" width="9" style="320"/>
    <col min="3585" max="3585" width="98.25" style="320" customWidth="1"/>
    <col min="3586" max="3814" width="9" style="320" customWidth="1"/>
    <col min="3815" max="3840" width="9" style="320"/>
    <col min="3841" max="3841" width="98.25" style="320" customWidth="1"/>
    <col min="3842" max="4070" width="9" style="320" customWidth="1"/>
    <col min="4071" max="4096" width="9" style="320"/>
    <col min="4097" max="4097" width="98.25" style="320" customWidth="1"/>
    <col min="4098" max="4326" width="9" style="320" customWidth="1"/>
    <col min="4327" max="4352" width="9" style="320"/>
    <col min="4353" max="4353" width="98.25" style="320" customWidth="1"/>
    <col min="4354" max="4582" width="9" style="320" customWidth="1"/>
    <col min="4583" max="4608" width="9" style="320"/>
    <col min="4609" max="4609" width="98.25" style="320" customWidth="1"/>
    <col min="4610" max="4838" width="9" style="320" customWidth="1"/>
    <col min="4839" max="4864" width="9" style="320"/>
    <col min="4865" max="4865" width="98.25" style="320" customWidth="1"/>
    <col min="4866" max="5094" width="9" style="320" customWidth="1"/>
    <col min="5095" max="5120" width="9" style="320"/>
    <col min="5121" max="5121" width="98.25" style="320" customWidth="1"/>
    <col min="5122" max="5350" width="9" style="320" customWidth="1"/>
    <col min="5351" max="5376" width="9" style="320"/>
    <col min="5377" max="5377" width="98.25" style="320" customWidth="1"/>
    <col min="5378" max="5606" width="9" style="320" customWidth="1"/>
    <col min="5607" max="5632" width="9" style="320"/>
    <col min="5633" max="5633" width="98.25" style="320" customWidth="1"/>
    <col min="5634" max="5862" width="9" style="320" customWidth="1"/>
    <col min="5863" max="5888" width="9" style="320"/>
    <col min="5889" max="5889" width="98.25" style="320" customWidth="1"/>
    <col min="5890" max="6118" width="9" style="320" customWidth="1"/>
    <col min="6119" max="6144" width="9" style="320"/>
    <col min="6145" max="6145" width="98.25" style="320" customWidth="1"/>
    <col min="6146" max="6374" width="9" style="320" customWidth="1"/>
    <col min="6375" max="6400" width="9" style="320"/>
    <col min="6401" max="6401" width="98.25" style="320" customWidth="1"/>
    <col min="6402" max="6630" width="9" style="320" customWidth="1"/>
    <col min="6631" max="6656" width="9" style="320"/>
    <col min="6657" max="6657" width="98.25" style="320" customWidth="1"/>
    <col min="6658" max="6886" width="9" style="320" customWidth="1"/>
    <col min="6887" max="6912" width="9" style="320"/>
    <col min="6913" max="6913" width="98.25" style="320" customWidth="1"/>
    <col min="6914" max="7142" width="9" style="320" customWidth="1"/>
    <col min="7143" max="7168" width="9" style="320"/>
    <col min="7169" max="7169" width="98.25" style="320" customWidth="1"/>
    <col min="7170" max="7398" width="9" style="320" customWidth="1"/>
    <col min="7399" max="7424" width="9" style="320"/>
    <col min="7425" max="7425" width="98.25" style="320" customWidth="1"/>
    <col min="7426" max="7654" width="9" style="320" customWidth="1"/>
    <col min="7655" max="7680" width="9" style="320"/>
    <col min="7681" max="7681" width="98.25" style="320" customWidth="1"/>
    <col min="7682" max="7910" width="9" style="320" customWidth="1"/>
    <col min="7911" max="7936" width="9" style="320"/>
    <col min="7937" max="7937" width="98.25" style="320" customWidth="1"/>
    <col min="7938" max="8166" width="9" style="320" customWidth="1"/>
    <col min="8167" max="8192" width="9" style="320"/>
    <col min="8193" max="8193" width="98.25" style="320" customWidth="1"/>
    <col min="8194" max="8422" width="9" style="320" customWidth="1"/>
    <col min="8423" max="8448" width="9" style="320"/>
    <col min="8449" max="8449" width="98.25" style="320" customWidth="1"/>
    <col min="8450" max="8678" width="9" style="320" customWidth="1"/>
    <col min="8679" max="8704" width="9" style="320"/>
    <col min="8705" max="8705" width="98.25" style="320" customWidth="1"/>
    <col min="8706" max="8934" width="9" style="320" customWidth="1"/>
    <col min="8935" max="8960" width="9" style="320"/>
    <col min="8961" max="8961" width="98.25" style="320" customWidth="1"/>
    <col min="8962" max="9190" width="9" style="320" customWidth="1"/>
    <col min="9191" max="9216" width="9" style="320"/>
    <col min="9217" max="9217" width="98.25" style="320" customWidth="1"/>
    <col min="9218" max="9446" width="9" style="320" customWidth="1"/>
    <col min="9447" max="9472" width="9" style="320"/>
    <col min="9473" max="9473" width="98.25" style="320" customWidth="1"/>
    <col min="9474" max="9702" width="9" style="320" customWidth="1"/>
    <col min="9703" max="9728" width="9" style="320"/>
    <col min="9729" max="9729" width="98.25" style="320" customWidth="1"/>
    <col min="9730" max="9958" width="9" style="320" customWidth="1"/>
    <col min="9959" max="9984" width="9" style="320"/>
    <col min="9985" max="9985" width="98.25" style="320" customWidth="1"/>
    <col min="9986" max="10214" width="9" style="320" customWidth="1"/>
    <col min="10215" max="10240" width="9" style="320"/>
    <col min="10241" max="10241" width="98.25" style="320" customWidth="1"/>
    <col min="10242" max="10470" width="9" style="320" customWidth="1"/>
    <col min="10471" max="10496" width="9" style="320"/>
    <col min="10497" max="10497" width="98.25" style="320" customWidth="1"/>
    <col min="10498" max="10726" width="9" style="320" customWidth="1"/>
    <col min="10727" max="10752" width="9" style="320"/>
    <col min="10753" max="10753" width="98.25" style="320" customWidth="1"/>
    <col min="10754" max="10982" width="9" style="320" customWidth="1"/>
    <col min="10983" max="11008" width="9" style="320"/>
    <col min="11009" max="11009" width="98.25" style="320" customWidth="1"/>
    <col min="11010" max="11238" width="9" style="320" customWidth="1"/>
    <col min="11239" max="11264" width="9" style="320"/>
    <col min="11265" max="11265" width="98.25" style="320" customWidth="1"/>
    <col min="11266" max="11494" width="9" style="320" customWidth="1"/>
    <col min="11495" max="11520" width="9" style="320"/>
    <col min="11521" max="11521" width="98.25" style="320" customWidth="1"/>
    <col min="11522" max="11750" width="9" style="320" customWidth="1"/>
    <col min="11751" max="11776" width="9" style="320"/>
    <col min="11777" max="11777" width="98.25" style="320" customWidth="1"/>
    <col min="11778" max="12006" width="9" style="320" customWidth="1"/>
    <col min="12007" max="12032" width="9" style="320"/>
    <col min="12033" max="12033" width="98.25" style="320" customWidth="1"/>
    <col min="12034" max="12262" width="9" style="320" customWidth="1"/>
    <col min="12263" max="12288" width="9" style="320"/>
    <col min="12289" max="12289" width="98.25" style="320" customWidth="1"/>
    <col min="12290" max="12518" width="9" style="320" customWidth="1"/>
    <col min="12519" max="12544" width="9" style="320"/>
    <col min="12545" max="12545" width="98.25" style="320" customWidth="1"/>
    <col min="12546" max="12774" width="9" style="320" customWidth="1"/>
    <col min="12775" max="12800" width="9" style="320"/>
    <col min="12801" max="12801" width="98.25" style="320" customWidth="1"/>
    <col min="12802" max="13030" width="9" style="320" customWidth="1"/>
    <col min="13031" max="13056" width="9" style="320"/>
    <col min="13057" max="13057" width="98.25" style="320" customWidth="1"/>
    <col min="13058" max="13286" width="9" style="320" customWidth="1"/>
    <col min="13287" max="13312" width="9" style="320"/>
    <col min="13313" max="13313" width="98.25" style="320" customWidth="1"/>
    <col min="13314" max="13542" width="9" style="320" customWidth="1"/>
    <col min="13543" max="13568" width="9" style="320"/>
    <col min="13569" max="13569" width="98.25" style="320" customWidth="1"/>
    <col min="13570" max="13798" width="9" style="320" customWidth="1"/>
    <col min="13799" max="13824" width="9" style="320"/>
    <col min="13825" max="13825" width="98.25" style="320" customWidth="1"/>
    <col min="13826" max="14054" width="9" style="320" customWidth="1"/>
    <col min="14055" max="14080" width="9" style="320"/>
    <col min="14081" max="14081" width="98.25" style="320" customWidth="1"/>
    <col min="14082" max="14310" width="9" style="320" customWidth="1"/>
    <col min="14311" max="14336" width="9" style="320"/>
    <col min="14337" max="14337" width="98.25" style="320" customWidth="1"/>
    <col min="14338" max="14566" width="9" style="320" customWidth="1"/>
    <col min="14567" max="14592" width="9" style="320"/>
    <col min="14593" max="14593" width="98.25" style="320" customWidth="1"/>
    <col min="14594" max="14822" width="9" style="320" customWidth="1"/>
    <col min="14823" max="14848" width="9" style="320"/>
    <col min="14849" max="14849" width="98.25" style="320" customWidth="1"/>
    <col min="14850" max="15078" width="9" style="320" customWidth="1"/>
    <col min="15079" max="15104" width="9" style="320"/>
    <col min="15105" max="15105" width="98.25" style="320" customWidth="1"/>
    <col min="15106" max="15334" width="9" style="320" customWidth="1"/>
    <col min="15335" max="15360" width="9" style="320"/>
    <col min="15361" max="15361" width="98.25" style="320" customWidth="1"/>
    <col min="15362" max="15590" width="9" style="320" customWidth="1"/>
    <col min="15591" max="15616" width="9" style="320"/>
    <col min="15617" max="15617" width="98.25" style="320" customWidth="1"/>
    <col min="15618" max="15846" width="9" style="320" customWidth="1"/>
    <col min="15847" max="15872" width="9" style="320"/>
    <col min="15873" max="15873" width="98.25" style="320" customWidth="1"/>
    <col min="15874" max="16102" width="9" style="320" customWidth="1"/>
    <col min="16103" max="16128" width="9" style="320"/>
    <col min="16129" max="16129" width="98.25" style="320" customWidth="1"/>
    <col min="16130" max="16358" width="9" style="320" customWidth="1"/>
    <col min="16359" max="16384" width="9" style="320"/>
  </cols>
  <sheetData>
    <row r="1" ht="59.25" customHeight="1" spans="1:2">
      <c r="A1" s="321" t="s">
        <v>0</v>
      </c>
      <c r="B1" s="321"/>
    </row>
    <row r="2" s="318" customFormat="1" ht="30" customHeight="1" spans="1:255">
      <c r="A2" s="322" t="s">
        <v>1</v>
      </c>
      <c r="B2" s="323"/>
      <c r="HW2" s="320"/>
      <c r="HX2" s="320"/>
      <c r="HY2" s="320"/>
      <c r="HZ2" s="320"/>
      <c r="IA2" s="320"/>
      <c r="IB2" s="320"/>
      <c r="IC2" s="320"/>
      <c r="ID2" s="320"/>
      <c r="IE2" s="320"/>
      <c r="IF2" s="320"/>
      <c r="IG2" s="320"/>
      <c r="IH2" s="320"/>
      <c r="II2" s="320"/>
      <c r="IJ2" s="320"/>
      <c r="IK2" s="320"/>
      <c r="IL2" s="320"/>
      <c r="IM2" s="320"/>
      <c r="IN2" s="320"/>
      <c r="IO2" s="320"/>
      <c r="IP2" s="320"/>
      <c r="IQ2" s="320"/>
      <c r="IR2" s="320"/>
      <c r="IS2" s="320"/>
      <c r="IT2" s="320"/>
      <c r="IU2" s="320"/>
    </row>
    <row r="3" ht="20.1" customHeight="1" spans="1:1">
      <c r="A3" s="324" t="s">
        <v>2</v>
      </c>
    </row>
    <row r="4" ht="20.1" customHeight="1" spans="1:1">
      <c r="A4" s="324" t="s">
        <v>3</v>
      </c>
    </row>
    <row r="5" ht="20.1" customHeight="1" spans="1:1">
      <c r="A5" s="324" t="s">
        <v>4</v>
      </c>
    </row>
    <row r="6" ht="20.1" customHeight="1" spans="1:1">
      <c r="A6" s="324" t="s">
        <v>5</v>
      </c>
    </row>
    <row r="7" ht="20.1" customHeight="1" spans="1:1">
      <c r="A7" s="324" t="s">
        <v>6</v>
      </c>
    </row>
    <row r="8" ht="20.1" customHeight="1" spans="1:1">
      <c r="A8" s="324" t="s">
        <v>7</v>
      </c>
    </row>
    <row r="9" ht="20.1" customHeight="1" spans="1:1">
      <c r="A9" s="324" t="s">
        <v>8</v>
      </c>
    </row>
    <row r="10" s="318" customFormat="1" ht="30" customHeight="1" spans="1:255">
      <c r="A10" s="325" t="s">
        <v>9</v>
      </c>
      <c r="HW10" s="320"/>
      <c r="HX10" s="320"/>
      <c r="HY10" s="320"/>
      <c r="HZ10" s="320"/>
      <c r="IA10" s="320"/>
      <c r="IB10" s="320"/>
      <c r="IC10" s="320"/>
      <c r="ID10" s="320"/>
      <c r="IE10" s="320"/>
      <c r="IF10" s="320"/>
      <c r="IG10" s="320"/>
      <c r="IH10" s="320"/>
      <c r="II10" s="320"/>
      <c r="IJ10" s="320"/>
      <c r="IK10" s="320"/>
      <c r="IL10" s="320"/>
      <c r="IM10" s="320"/>
      <c r="IN10" s="320"/>
      <c r="IO10" s="320"/>
      <c r="IP10" s="320"/>
      <c r="IQ10" s="320"/>
      <c r="IR10" s="320"/>
      <c r="IS10" s="320"/>
      <c r="IT10" s="320"/>
      <c r="IU10" s="320"/>
    </row>
    <row r="11" s="319" customFormat="1" ht="20.1" customHeight="1" spans="1:1">
      <c r="A11" s="326" t="s">
        <v>10</v>
      </c>
    </row>
    <row r="12" s="319" customFormat="1" ht="20.1" customHeight="1" spans="1:1">
      <c r="A12" s="326" t="s">
        <v>11</v>
      </c>
    </row>
    <row r="13" s="319" customFormat="1" ht="20.1" customHeight="1" spans="1:1">
      <c r="A13" s="326" t="s">
        <v>12</v>
      </c>
    </row>
    <row r="14" s="319" customFormat="1" ht="41.25" customHeight="1" spans="1:1">
      <c r="A14" s="327" t="s">
        <v>13</v>
      </c>
    </row>
    <row r="15" s="318" customFormat="1" ht="20.1" customHeight="1" spans="1:1">
      <c r="A15" s="328" t="s">
        <v>14</v>
      </c>
    </row>
    <row r="16" s="318" customFormat="1" ht="20.1" customHeight="1" spans="1:1">
      <c r="A16" s="328" t="s">
        <v>15</v>
      </c>
    </row>
    <row r="17" s="318" customFormat="1" ht="20.1" customHeight="1" spans="1:1">
      <c r="A17" s="326" t="s">
        <v>16</v>
      </c>
    </row>
    <row r="18" s="318" customFormat="1" ht="30" customHeight="1" spans="1:255">
      <c r="A18" s="325" t="s">
        <v>17</v>
      </c>
      <c r="HW18" s="320"/>
      <c r="HX18" s="320"/>
      <c r="HY18" s="320"/>
      <c r="HZ18" s="320"/>
      <c r="IA18" s="320"/>
      <c r="IB18" s="320"/>
      <c r="IC18" s="320"/>
      <c r="ID18" s="320"/>
      <c r="IE18" s="320"/>
      <c r="IF18" s="320"/>
      <c r="IG18" s="320"/>
      <c r="IH18" s="320"/>
      <c r="II18" s="320"/>
      <c r="IJ18" s="320"/>
      <c r="IK18" s="320"/>
      <c r="IL18" s="320"/>
      <c r="IM18" s="320"/>
      <c r="IN18" s="320"/>
      <c r="IO18" s="320"/>
      <c r="IP18" s="320"/>
      <c r="IQ18" s="320"/>
      <c r="IR18" s="320"/>
      <c r="IS18" s="320"/>
      <c r="IT18" s="320"/>
      <c r="IU18" s="320"/>
    </row>
    <row r="19" ht="20.1" customHeight="1" spans="1:1">
      <c r="A19" s="328" t="s">
        <v>18</v>
      </c>
    </row>
    <row r="20" ht="20.1" customHeight="1" spans="1:1">
      <c r="A20" s="328" t="s">
        <v>19</v>
      </c>
    </row>
    <row r="21" ht="20.1" customHeight="1" spans="1:1">
      <c r="A21" s="325"/>
    </row>
    <row r="22" ht="18.75" spans="1:1">
      <c r="A22" s="328"/>
    </row>
    <row r="23" ht="18.75" spans="1:1">
      <c r="A23" s="328"/>
    </row>
  </sheetData>
  <mergeCells count="1">
    <mergeCell ref="A1:B1"/>
  </mergeCells>
  <printOptions horizontalCentered="1"/>
  <pageMargins left="0.94" right="0.75" top="0.47" bottom="0.9" header="0.51" footer="0.67"/>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66"/>
  <sheetViews>
    <sheetView showGridLines="0" zoomScale="85" zoomScaleNormal="85" workbookViewId="0">
      <selection activeCell="A1" sqref="A1"/>
    </sheetView>
  </sheetViews>
  <sheetFormatPr defaultColWidth="8.75" defaultRowHeight="13.5" customHeight="1"/>
  <cols>
    <col min="1" max="1" width="6.375" style="31" customWidth="1"/>
    <col min="2" max="2" width="59.625" style="31" customWidth="1"/>
    <col min="3" max="4" width="13.625" style="31" customWidth="1"/>
    <col min="5" max="5" width="15.125" style="31" customWidth="1"/>
    <col min="6" max="9" width="13.625" style="31" customWidth="1"/>
    <col min="10" max="16384" width="8.75" style="31"/>
  </cols>
  <sheetData>
    <row r="1" ht="14.25" customHeight="1" spans="1:2">
      <c r="A1" s="101"/>
      <c r="B1" s="102"/>
    </row>
    <row r="2" ht="24" customHeight="1" spans="1:9">
      <c r="A2" s="103" t="s">
        <v>1022</v>
      </c>
      <c r="B2" s="103"/>
      <c r="C2" s="104"/>
      <c r="D2" s="104"/>
      <c r="E2" s="104"/>
      <c r="F2" s="104"/>
      <c r="G2" s="104"/>
      <c r="H2" s="104"/>
      <c r="I2" s="104"/>
    </row>
    <row r="3" ht="18" customHeight="1" spans="9:9">
      <c r="I3" s="127" t="s">
        <v>21</v>
      </c>
    </row>
    <row r="4" ht="31.5" customHeight="1" spans="1:9">
      <c r="A4" s="105" t="s">
        <v>140</v>
      </c>
      <c r="B4" s="105" t="s">
        <v>22</v>
      </c>
      <c r="C4" s="106" t="s">
        <v>408</v>
      </c>
      <c r="D4" s="106" t="s">
        <v>1023</v>
      </c>
      <c r="E4" s="106" t="s">
        <v>1024</v>
      </c>
      <c r="F4" s="106" t="s">
        <v>1025</v>
      </c>
      <c r="G4" s="107" t="s">
        <v>171</v>
      </c>
      <c r="H4" s="106" t="s">
        <v>1026</v>
      </c>
      <c r="I4" s="106" t="s">
        <v>1027</v>
      </c>
    </row>
    <row r="5" ht="27.75" customHeight="1" spans="1:9">
      <c r="A5" s="105"/>
      <c r="B5" s="105"/>
      <c r="C5" s="108"/>
      <c r="D5" s="108"/>
      <c r="E5" s="108"/>
      <c r="F5" s="109"/>
      <c r="G5" s="110"/>
      <c r="H5" s="108"/>
      <c r="I5" s="108"/>
    </row>
    <row r="6" ht="18.75" customHeight="1" spans="1:9">
      <c r="A6" s="111" t="s">
        <v>423</v>
      </c>
      <c r="B6" s="112" t="s">
        <v>424</v>
      </c>
      <c r="C6" s="113"/>
      <c r="D6" s="114"/>
      <c r="E6" s="114"/>
      <c r="F6" s="115"/>
      <c r="G6" s="114"/>
      <c r="H6" s="114"/>
      <c r="I6" s="113">
        <f t="shared" ref="I6:I49" si="0">C6-SUM(D6:H6)</f>
        <v>0</v>
      </c>
    </row>
    <row r="7" ht="18.75" customHeight="1" spans="1:9">
      <c r="A7" s="111" t="s">
        <v>453</v>
      </c>
      <c r="B7" s="112" t="s">
        <v>454</v>
      </c>
      <c r="C7" s="113"/>
      <c r="D7" s="114"/>
      <c r="E7" s="114"/>
      <c r="F7" s="114"/>
      <c r="G7" s="114"/>
      <c r="H7" s="114"/>
      <c r="I7" s="113">
        <f t="shared" si="0"/>
        <v>0</v>
      </c>
    </row>
    <row r="8" ht="18.75" customHeight="1" spans="1:9">
      <c r="A8" s="116" t="s">
        <v>477</v>
      </c>
      <c r="B8" s="112" t="s">
        <v>478</v>
      </c>
      <c r="C8" s="113"/>
      <c r="D8" s="114"/>
      <c r="E8" s="114"/>
      <c r="F8" s="114"/>
      <c r="G8" s="114"/>
      <c r="H8" s="114"/>
      <c r="I8" s="113">
        <f t="shared" si="0"/>
        <v>0</v>
      </c>
    </row>
    <row r="9" ht="18.75" customHeight="1" spans="1:9">
      <c r="A9" s="111" t="s">
        <v>501</v>
      </c>
      <c r="B9" s="112" t="s">
        <v>502</v>
      </c>
      <c r="C9" s="113"/>
      <c r="D9" s="114"/>
      <c r="E9" s="114"/>
      <c r="F9" s="114"/>
      <c r="G9" s="114"/>
      <c r="H9" s="114"/>
      <c r="I9" s="113">
        <f t="shared" si="0"/>
        <v>0</v>
      </c>
    </row>
    <row r="10" ht="18.75" customHeight="1" spans="1:9">
      <c r="A10" s="111" t="s">
        <v>515</v>
      </c>
      <c r="B10" s="112" t="s">
        <v>516</v>
      </c>
      <c r="C10" s="113"/>
      <c r="D10" s="114"/>
      <c r="E10" s="114"/>
      <c r="F10" s="114"/>
      <c r="G10" s="114"/>
      <c r="H10" s="114"/>
      <c r="I10" s="113">
        <f t="shared" si="0"/>
        <v>0</v>
      </c>
    </row>
    <row r="11" ht="18.75" customHeight="1" spans="1:9">
      <c r="A11" s="116" t="s">
        <v>531</v>
      </c>
      <c r="B11" s="112" t="s">
        <v>532</v>
      </c>
      <c r="C11" s="113"/>
      <c r="D11" s="114"/>
      <c r="E11" s="114"/>
      <c r="F11" s="114"/>
      <c r="G11" s="114"/>
      <c r="H11" s="114"/>
      <c r="I11" s="113">
        <f t="shared" si="0"/>
        <v>0</v>
      </c>
    </row>
    <row r="12" ht="18.75" customHeight="1" spans="1:9">
      <c r="A12" s="116" t="s">
        <v>545</v>
      </c>
      <c r="B12" s="112" t="s">
        <v>546</v>
      </c>
      <c r="C12" s="113"/>
      <c r="D12" s="114"/>
      <c r="E12" s="114"/>
      <c r="F12" s="114"/>
      <c r="G12" s="114"/>
      <c r="H12" s="114"/>
      <c r="I12" s="113">
        <f t="shared" si="0"/>
        <v>0</v>
      </c>
    </row>
    <row r="13" ht="18.75" customHeight="1" spans="1:9">
      <c r="A13" s="116" t="s">
        <v>558</v>
      </c>
      <c r="B13" s="112" t="s">
        <v>559</v>
      </c>
      <c r="C13" s="113"/>
      <c r="D13" s="114"/>
      <c r="E13" s="114"/>
      <c r="F13" s="114"/>
      <c r="G13" s="114"/>
      <c r="H13" s="114"/>
      <c r="I13" s="113">
        <f t="shared" si="0"/>
        <v>0</v>
      </c>
    </row>
    <row r="14" ht="18.75" customHeight="1" spans="1:9">
      <c r="A14" s="116" t="s">
        <v>578</v>
      </c>
      <c r="B14" s="112" t="s">
        <v>579</v>
      </c>
      <c r="C14" s="113"/>
      <c r="D14" s="114"/>
      <c r="E14" s="114"/>
      <c r="F14" s="114"/>
      <c r="G14" s="114"/>
      <c r="H14" s="114"/>
      <c r="I14" s="113">
        <f t="shared" si="0"/>
        <v>0</v>
      </c>
    </row>
    <row r="15" ht="18.75" customHeight="1" spans="1:9">
      <c r="A15" s="116" t="s">
        <v>600</v>
      </c>
      <c r="B15" s="112" t="s">
        <v>601</v>
      </c>
      <c r="C15" s="113">
        <v>57</v>
      </c>
      <c r="D15" s="114">
        <v>45</v>
      </c>
      <c r="E15" s="114"/>
      <c r="F15" s="114">
        <v>12</v>
      </c>
      <c r="G15" s="114"/>
      <c r="H15" s="114"/>
      <c r="I15" s="113">
        <f t="shared" si="0"/>
        <v>0</v>
      </c>
    </row>
    <row r="16" ht="18.75" customHeight="1" spans="1:9">
      <c r="A16" s="116" t="s">
        <v>637</v>
      </c>
      <c r="B16" s="112" t="s">
        <v>638</v>
      </c>
      <c r="C16" s="113"/>
      <c r="D16" s="114"/>
      <c r="E16" s="114"/>
      <c r="F16" s="114"/>
      <c r="G16" s="114"/>
      <c r="H16" s="114"/>
      <c r="I16" s="113">
        <f t="shared" si="0"/>
        <v>0</v>
      </c>
    </row>
    <row r="17" ht="18.75" customHeight="1" spans="1:9">
      <c r="A17" s="116" t="s">
        <v>643</v>
      </c>
      <c r="B17" s="112" t="s">
        <v>644</v>
      </c>
      <c r="C17" s="113"/>
      <c r="D17" s="114"/>
      <c r="E17" s="114"/>
      <c r="F17" s="114"/>
      <c r="G17" s="114"/>
      <c r="H17" s="114"/>
      <c r="I17" s="113">
        <f t="shared" si="0"/>
        <v>0</v>
      </c>
    </row>
    <row r="18" ht="18.75" customHeight="1" spans="1:9">
      <c r="A18" s="116" t="s">
        <v>645</v>
      </c>
      <c r="B18" s="112" t="s">
        <v>646</v>
      </c>
      <c r="C18" s="113"/>
      <c r="D18" s="114"/>
      <c r="E18" s="114"/>
      <c r="F18" s="114"/>
      <c r="G18" s="114"/>
      <c r="H18" s="114"/>
      <c r="I18" s="113">
        <f t="shared" si="0"/>
        <v>0</v>
      </c>
    </row>
    <row r="19" ht="18.75" customHeight="1" spans="1:9">
      <c r="A19" s="116" t="s">
        <v>657</v>
      </c>
      <c r="B19" s="112" t="s">
        <v>658</v>
      </c>
      <c r="C19" s="113"/>
      <c r="D19" s="114"/>
      <c r="E19" s="114"/>
      <c r="F19" s="114"/>
      <c r="G19" s="114"/>
      <c r="H19" s="114"/>
      <c r="I19" s="113">
        <f t="shared" si="0"/>
        <v>0</v>
      </c>
    </row>
    <row r="20" ht="18.75" customHeight="1" spans="1:9">
      <c r="A20" s="116" t="s">
        <v>665</v>
      </c>
      <c r="B20" s="112" t="s">
        <v>666</v>
      </c>
      <c r="C20" s="113"/>
      <c r="D20" s="114"/>
      <c r="E20" s="114"/>
      <c r="F20" s="114"/>
      <c r="G20" s="114"/>
      <c r="H20" s="114"/>
      <c r="I20" s="113">
        <f t="shared" si="0"/>
        <v>0</v>
      </c>
    </row>
    <row r="21" ht="18.75" customHeight="1" spans="1:9">
      <c r="A21" s="116" t="s">
        <v>671</v>
      </c>
      <c r="B21" s="112" t="s">
        <v>672</v>
      </c>
      <c r="C21" s="113"/>
      <c r="D21" s="114"/>
      <c r="E21" s="114"/>
      <c r="F21" s="114"/>
      <c r="G21" s="114"/>
      <c r="H21" s="114"/>
      <c r="I21" s="113">
        <f t="shared" si="0"/>
        <v>0</v>
      </c>
    </row>
    <row r="22" ht="18.75" customHeight="1" spans="1:9">
      <c r="A22" s="116" t="s">
        <v>677</v>
      </c>
      <c r="B22" s="112" t="s">
        <v>678</v>
      </c>
      <c r="C22" s="113"/>
      <c r="D22" s="114"/>
      <c r="E22" s="114"/>
      <c r="F22" s="114"/>
      <c r="G22" s="114"/>
      <c r="H22" s="114"/>
      <c r="I22" s="113">
        <f t="shared" si="0"/>
        <v>0</v>
      </c>
    </row>
    <row r="23" ht="18.75" customHeight="1" spans="1:9">
      <c r="A23" s="116" t="s">
        <v>685</v>
      </c>
      <c r="B23" s="112" t="s">
        <v>686</v>
      </c>
      <c r="C23" s="113"/>
      <c r="D23" s="114"/>
      <c r="E23" s="114"/>
      <c r="F23" s="114"/>
      <c r="G23" s="114"/>
      <c r="H23" s="114"/>
      <c r="I23" s="113">
        <f t="shared" si="0"/>
        <v>0</v>
      </c>
    </row>
    <row r="24" ht="18.75" customHeight="1" spans="1:9">
      <c r="A24" s="116" t="s">
        <v>690</v>
      </c>
      <c r="B24" s="112" t="s">
        <v>691</v>
      </c>
      <c r="C24" s="113"/>
      <c r="D24" s="114"/>
      <c r="E24" s="114"/>
      <c r="F24" s="114"/>
      <c r="G24" s="114"/>
      <c r="H24" s="114"/>
      <c r="I24" s="113">
        <f t="shared" si="0"/>
        <v>0</v>
      </c>
    </row>
    <row r="25" ht="18.75" customHeight="1" spans="1:9">
      <c r="A25" s="111" t="s">
        <v>701</v>
      </c>
      <c r="B25" s="112" t="s">
        <v>702</v>
      </c>
      <c r="C25" s="113"/>
      <c r="D25" s="114"/>
      <c r="E25" s="114"/>
      <c r="F25" s="114"/>
      <c r="G25" s="114"/>
      <c r="H25" s="114"/>
      <c r="I25" s="113">
        <f t="shared" si="0"/>
        <v>0</v>
      </c>
    </row>
    <row r="26" ht="18.75" customHeight="1" spans="1:9">
      <c r="A26" s="117" t="s">
        <v>710</v>
      </c>
      <c r="B26" s="118" t="s">
        <v>711</v>
      </c>
      <c r="C26" s="113"/>
      <c r="D26" s="114"/>
      <c r="E26" s="114"/>
      <c r="F26" s="114"/>
      <c r="G26" s="114"/>
      <c r="H26" s="114"/>
      <c r="I26" s="113">
        <f t="shared" si="0"/>
        <v>0</v>
      </c>
    </row>
    <row r="27" ht="18.75" customHeight="1" spans="1:9">
      <c r="A27" s="117" t="s">
        <v>718</v>
      </c>
      <c r="B27" s="118" t="s">
        <v>719</v>
      </c>
      <c r="C27" s="113"/>
      <c r="D27" s="114"/>
      <c r="E27" s="114"/>
      <c r="F27" s="114"/>
      <c r="G27" s="114"/>
      <c r="H27" s="114"/>
      <c r="I27" s="113">
        <f t="shared" si="0"/>
        <v>0</v>
      </c>
    </row>
    <row r="28" ht="18.75" customHeight="1" spans="1:9">
      <c r="A28" s="111" t="s">
        <v>728</v>
      </c>
      <c r="B28" s="119" t="s">
        <v>729</v>
      </c>
      <c r="C28" s="113"/>
      <c r="D28" s="114"/>
      <c r="E28" s="114"/>
      <c r="F28" s="114"/>
      <c r="G28" s="114"/>
      <c r="H28" s="114"/>
      <c r="I28" s="113">
        <f t="shared" si="0"/>
        <v>0</v>
      </c>
    </row>
    <row r="29" ht="18.75" customHeight="1" spans="1:9">
      <c r="A29" s="111" t="s">
        <v>733</v>
      </c>
      <c r="B29" s="119" t="s">
        <v>734</v>
      </c>
      <c r="C29" s="113"/>
      <c r="D29" s="114"/>
      <c r="E29" s="114"/>
      <c r="F29" s="114"/>
      <c r="G29" s="114"/>
      <c r="H29" s="114"/>
      <c r="I29" s="113">
        <f t="shared" si="0"/>
        <v>0</v>
      </c>
    </row>
    <row r="30" ht="18.75" customHeight="1" spans="1:9">
      <c r="A30" s="120">
        <v>21372</v>
      </c>
      <c r="B30" s="121" t="s">
        <v>516</v>
      </c>
      <c r="C30" s="122">
        <v>276</v>
      </c>
      <c r="D30" s="123"/>
      <c r="E30" s="123"/>
      <c r="F30" s="123">
        <v>276</v>
      </c>
      <c r="G30" s="123"/>
      <c r="H30" s="123"/>
      <c r="I30" s="122">
        <f t="shared" si="0"/>
        <v>0</v>
      </c>
    </row>
    <row r="31" ht="18.75" customHeight="1" spans="1:9">
      <c r="A31" s="120">
        <v>21373</v>
      </c>
      <c r="B31" s="121" t="s">
        <v>532</v>
      </c>
      <c r="C31" s="122">
        <v>38</v>
      </c>
      <c r="D31" s="123"/>
      <c r="E31" s="123"/>
      <c r="F31" s="123">
        <v>38</v>
      </c>
      <c r="G31" s="123"/>
      <c r="H31" s="123"/>
      <c r="I31" s="122">
        <f t="shared" si="0"/>
        <v>0</v>
      </c>
    </row>
    <row r="32" ht="18.75" customHeight="1" spans="1:9">
      <c r="A32" s="120">
        <v>21374</v>
      </c>
      <c r="B32" s="121" t="s">
        <v>546</v>
      </c>
      <c r="C32" s="122"/>
      <c r="D32" s="123"/>
      <c r="E32" s="123"/>
      <c r="F32" s="123"/>
      <c r="G32" s="123"/>
      <c r="H32" s="123"/>
      <c r="I32" s="122">
        <f t="shared" si="0"/>
        <v>0</v>
      </c>
    </row>
    <row r="33" ht="18.75" customHeight="1" spans="1:9">
      <c r="A33" s="111" t="s">
        <v>741</v>
      </c>
      <c r="B33" s="112" t="s">
        <v>742</v>
      </c>
      <c r="C33" s="113"/>
      <c r="D33" s="114"/>
      <c r="E33" s="114"/>
      <c r="F33" s="114"/>
      <c r="G33" s="114"/>
      <c r="H33" s="114"/>
      <c r="I33" s="113">
        <f t="shared" si="0"/>
        <v>0</v>
      </c>
    </row>
    <row r="34" ht="18.75" customHeight="1" spans="1:9">
      <c r="A34" s="111" t="s">
        <v>751</v>
      </c>
      <c r="B34" s="112" t="s">
        <v>752</v>
      </c>
      <c r="C34" s="113"/>
      <c r="D34" s="114"/>
      <c r="E34" s="114"/>
      <c r="F34" s="114"/>
      <c r="G34" s="114"/>
      <c r="H34" s="114"/>
      <c r="I34" s="113">
        <f t="shared" si="0"/>
        <v>0</v>
      </c>
    </row>
    <row r="35" ht="18.75" customHeight="1" spans="1:9">
      <c r="A35" s="111" t="s">
        <v>760</v>
      </c>
      <c r="B35" s="112" t="s">
        <v>761</v>
      </c>
      <c r="C35" s="113"/>
      <c r="D35" s="114"/>
      <c r="E35" s="114"/>
      <c r="F35" s="114"/>
      <c r="G35" s="114"/>
      <c r="H35" s="114"/>
      <c r="I35" s="113">
        <f t="shared" si="0"/>
        <v>0</v>
      </c>
    </row>
    <row r="36" ht="18.75" customHeight="1" spans="1:9">
      <c r="A36" s="111" t="s">
        <v>778</v>
      </c>
      <c r="B36" s="112" t="s">
        <v>779</v>
      </c>
      <c r="C36" s="113"/>
      <c r="D36" s="114"/>
      <c r="E36" s="114"/>
      <c r="F36" s="114"/>
      <c r="G36" s="114"/>
      <c r="H36" s="114"/>
      <c r="I36" s="113">
        <f t="shared" si="0"/>
        <v>0</v>
      </c>
    </row>
    <row r="37" ht="18.75" customHeight="1" spans="1:9">
      <c r="A37" s="111" t="s">
        <v>792</v>
      </c>
      <c r="B37" s="112" t="s">
        <v>793</v>
      </c>
      <c r="C37" s="113"/>
      <c r="D37" s="114"/>
      <c r="E37" s="114"/>
      <c r="F37" s="114"/>
      <c r="G37" s="114"/>
      <c r="H37" s="114"/>
      <c r="I37" s="113">
        <f t="shared" si="0"/>
        <v>0</v>
      </c>
    </row>
    <row r="38" ht="18.75" customHeight="1" spans="1:9">
      <c r="A38" s="111" t="s">
        <v>812</v>
      </c>
      <c r="B38" s="112" t="s">
        <v>813</v>
      </c>
      <c r="C38" s="113"/>
      <c r="D38" s="114"/>
      <c r="E38" s="114"/>
      <c r="F38" s="114"/>
      <c r="G38" s="114"/>
      <c r="H38" s="114"/>
      <c r="I38" s="113">
        <f t="shared" si="0"/>
        <v>0</v>
      </c>
    </row>
    <row r="39" ht="18.75" customHeight="1" spans="1:9">
      <c r="A39" s="111" t="s">
        <v>817</v>
      </c>
      <c r="B39" s="112" t="s">
        <v>818</v>
      </c>
      <c r="C39" s="113"/>
      <c r="D39" s="114"/>
      <c r="E39" s="114"/>
      <c r="F39" s="114"/>
      <c r="G39" s="114"/>
      <c r="H39" s="114"/>
      <c r="I39" s="113">
        <f t="shared" si="0"/>
        <v>0</v>
      </c>
    </row>
    <row r="40" ht="18.75" customHeight="1" spans="1:9">
      <c r="A40" s="111" t="s">
        <v>822</v>
      </c>
      <c r="B40" s="112" t="s">
        <v>823</v>
      </c>
      <c r="C40" s="113"/>
      <c r="D40" s="114"/>
      <c r="E40" s="114"/>
      <c r="F40" s="114"/>
      <c r="G40" s="114"/>
      <c r="H40" s="114"/>
      <c r="I40" s="113">
        <f t="shared" si="0"/>
        <v>0</v>
      </c>
    </row>
    <row r="41" ht="18.75" customHeight="1" spans="1:9">
      <c r="A41" s="111" t="s">
        <v>824</v>
      </c>
      <c r="B41" s="112" t="s">
        <v>825</v>
      </c>
      <c r="C41" s="113"/>
      <c r="D41" s="114"/>
      <c r="E41" s="114"/>
      <c r="F41" s="114"/>
      <c r="G41" s="114"/>
      <c r="H41" s="114"/>
      <c r="I41" s="113">
        <f t="shared" si="0"/>
        <v>0</v>
      </c>
    </row>
    <row r="42" ht="18.75" customHeight="1" spans="1:9">
      <c r="A42" s="111" t="s">
        <v>836</v>
      </c>
      <c r="B42" s="112" t="s">
        <v>837</v>
      </c>
      <c r="C42" s="113"/>
      <c r="D42" s="114"/>
      <c r="E42" s="114"/>
      <c r="F42" s="114"/>
      <c r="G42" s="114"/>
      <c r="H42" s="114"/>
      <c r="I42" s="113">
        <f t="shared" si="0"/>
        <v>0</v>
      </c>
    </row>
    <row r="43" ht="18.75" customHeight="1" spans="1:9">
      <c r="A43" s="111" t="s">
        <v>844</v>
      </c>
      <c r="B43" s="112" t="s">
        <v>845</v>
      </c>
      <c r="C43" s="113"/>
      <c r="D43" s="114"/>
      <c r="E43" s="114"/>
      <c r="F43" s="114"/>
      <c r="G43" s="114"/>
      <c r="H43" s="114"/>
      <c r="I43" s="113">
        <f t="shared" si="0"/>
        <v>0</v>
      </c>
    </row>
    <row r="44" ht="17.25" customHeight="1" spans="1:9">
      <c r="A44" s="116" t="s">
        <v>862</v>
      </c>
      <c r="B44" s="112" t="s">
        <v>863</v>
      </c>
      <c r="C44" s="113"/>
      <c r="D44" s="114"/>
      <c r="E44" s="114"/>
      <c r="F44" s="114"/>
      <c r="G44" s="114"/>
      <c r="H44" s="114"/>
      <c r="I44" s="113">
        <f t="shared" si="0"/>
        <v>0</v>
      </c>
    </row>
    <row r="45" ht="18.75" customHeight="1" spans="1:9">
      <c r="A45" s="116" t="s">
        <v>865</v>
      </c>
      <c r="B45" s="112" t="s">
        <v>866</v>
      </c>
      <c r="C45" s="113">
        <v>453</v>
      </c>
      <c r="D45" s="114"/>
      <c r="E45" s="114"/>
      <c r="F45" s="114">
        <v>453</v>
      </c>
      <c r="G45" s="114"/>
      <c r="H45" s="114"/>
      <c r="I45" s="113">
        <f t="shared" si="0"/>
        <v>0</v>
      </c>
    </row>
    <row r="46" ht="18.75" customHeight="1" spans="1:9">
      <c r="A46" s="116" t="s">
        <v>889</v>
      </c>
      <c r="B46" s="112" t="s">
        <v>890</v>
      </c>
      <c r="C46" s="113">
        <v>431</v>
      </c>
      <c r="D46" s="114">
        <v>431</v>
      </c>
      <c r="E46" s="114"/>
      <c r="F46" s="114"/>
      <c r="G46" s="114"/>
      <c r="H46" s="114"/>
      <c r="I46" s="113">
        <f t="shared" si="0"/>
        <v>0</v>
      </c>
    </row>
    <row r="47" ht="18.75" customHeight="1" spans="1:9">
      <c r="A47" s="116" t="s">
        <v>921</v>
      </c>
      <c r="B47" s="112" t="s">
        <v>922</v>
      </c>
      <c r="C47" s="113"/>
      <c r="D47" s="114"/>
      <c r="E47" s="114"/>
      <c r="F47" s="114"/>
      <c r="G47" s="114"/>
      <c r="H47" s="114"/>
      <c r="I47" s="113">
        <f t="shared" si="0"/>
        <v>0</v>
      </c>
    </row>
    <row r="48" ht="18.75" customHeight="1" spans="1:9">
      <c r="A48" s="116" t="s">
        <v>955</v>
      </c>
      <c r="B48" s="112" t="s">
        <v>956</v>
      </c>
      <c r="C48" s="113"/>
      <c r="D48" s="114"/>
      <c r="E48" s="114"/>
      <c r="F48" s="114"/>
      <c r="G48" s="114"/>
      <c r="H48" s="114"/>
      <c r="I48" s="113">
        <f t="shared" si="0"/>
        <v>0</v>
      </c>
    </row>
    <row r="49" ht="18.75" customHeight="1" spans="1:9">
      <c r="A49" s="116" t="s">
        <v>981</v>
      </c>
      <c r="B49" s="112" t="s">
        <v>982</v>
      </c>
      <c r="C49" s="113"/>
      <c r="D49" s="114"/>
      <c r="E49" s="114"/>
      <c r="F49" s="114"/>
      <c r="G49" s="114"/>
      <c r="H49" s="114"/>
      <c r="I49" s="113">
        <f t="shared" si="0"/>
        <v>0</v>
      </c>
    </row>
    <row r="50" ht="18.75" customHeight="1" spans="1:9">
      <c r="A50" s="116"/>
      <c r="B50" s="124"/>
      <c r="C50" s="125"/>
      <c r="D50" s="125"/>
      <c r="E50" s="125"/>
      <c r="F50" s="125"/>
      <c r="G50" s="125"/>
      <c r="H50" s="125"/>
      <c r="I50" s="125"/>
    </row>
    <row r="51" ht="18.75" customHeight="1" spans="1:9">
      <c r="A51" s="116"/>
      <c r="B51" s="124"/>
      <c r="C51" s="125"/>
      <c r="D51" s="125"/>
      <c r="E51" s="125"/>
      <c r="F51" s="125"/>
      <c r="G51" s="125"/>
      <c r="H51" s="125"/>
      <c r="I51" s="125"/>
    </row>
    <row r="52" ht="18.75" customHeight="1" spans="1:9">
      <c r="A52" s="116" t="s">
        <v>95</v>
      </c>
      <c r="B52" s="112" t="s">
        <v>96</v>
      </c>
      <c r="C52" s="126"/>
      <c r="D52" s="126">
        <f t="shared" ref="D52:I52" si="1">SUM(D6)</f>
        <v>0</v>
      </c>
      <c r="E52" s="126">
        <f t="shared" si="1"/>
        <v>0</v>
      </c>
      <c r="F52" s="126">
        <f t="shared" si="1"/>
        <v>0</v>
      </c>
      <c r="G52" s="126">
        <f t="shared" si="1"/>
        <v>0</v>
      </c>
      <c r="H52" s="126">
        <f t="shared" si="1"/>
        <v>0</v>
      </c>
      <c r="I52" s="126">
        <f t="shared" si="1"/>
        <v>0</v>
      </c>
    </row>
    <row r="53" ht="18.75" customHeight="1" spans="1:9">
      <c r="A53" s="111" t="s">
        <v>97</v>
      </c>
      <c r="B53" s="112" t="s">
        <v>98</v>
      </c>
      <c r="C53" s="126"/>
      <c r="D53" s="126">
        <f t="shared" ref="D53:I53" si="2">SUM(D7,D8,D9)</f>
        <v>0</v>
      </c>
      <c r="E53" s="126">
        <f t="shared" si="2"/>
        <v>0</v>
      </c>
      <c r="F53" s="126">
        <f t="shared" si="2"/>
        <v>0</v>
      </c>
      <c r="G53" s="126">
        <f t="shared" si="2"/>
        <v>0</v>
      </c>
      <c r="H53" s="126">
        <f t="shared" si="2"/>
        <v>0</v>
      </c>
      <c r="I53" s="126">
        <f t="shared" si="2"/>
        <v>0</v>
      </c>
    </row>
    <row r="54" ht="18.75" customHeight="1" spans="1:9">
      <c r="A54" s="111" t="s">
        <v>99</v>
      </c>
      <c r="B54" s="112" t="s">
        <v>100</v>
      </c>
      <c r="C54" s="126"/>
      <c r="D54" s="126">
        <f t="shared" ref="D54:I54" si="3">SUM(D10:D12)</f>
        <v>0</v>
      </c>
      <c r="E54" s="126">
        <f t="shared" si="3"/>
        <v>0</v>
      </c>
      <c r="F54" s="126">
        <f t="shared" si="3"/>
        <v>0</v>
      </c>
      <c r="G54" s="126">
        <f t="shared" si="3"/>
        <v>0</v>
      </c>
      <c r="H54" s="126">
        <f t="shared" si="3"/>
        <v>0</v>
      </c>
      <c r="I54" s="126">
        <f t="shared" si="3"/>
        <v>0</v>
      </c>
    </row>
    <row r="55" ht="18.75" customHeight="1" spans="1:9">
      <c r="A55" s="116" t="s">
        <v>103</v>
      </c>
      <c r="B55" s="112" t="s">
        <v>104</v>
      </c>
      <c r="C55" s="126"/>
      <c r="D55" s="126">
        <f t="shared" ref="D55:I55" si="4">SUM(D13:D14)</f>
        <v>0</v>
      </c>
      <c r="E55" s="126">
        <f t="shared" si="4"/>
        <v>0</v>
      </c>
      <c r="F55" s="126">
        <f t="shared" si="4"/>
        <v>0</v>
      </c>
      <c r="G55" s="126">
        <f t="shared" si="4"/>
        <v>0</v>
      </c>
      <c r="H55" s="126">
        <f t="shared" si="4"/>
        <v>0</v>
      </c>
      <c r="I55" s="126">
        <f t="shared" si="4"/>
        <v>0</v>
      </c>
    </row>
    <row r="56" ht="18.75" customHeight="1" spans="1:9">
      <c r="A56" s="116" t="s">
        <v>105</v>
      </c>
      <c r="B56" s="112" t="s">
        <v>106</v>
      </c>
      <c r="C56" s="126">
        <v>57</v>
      </c>
      <c r="D56" s="126">
        <f t="shared" ref="D56:I56" si="5">SUM(D15:D24)</f>
        <v>45</v>
      </c>
      <c r="E56" s="126">
        <f t="shared" si="5"/>
        <v>0</v>
      </c>
      <c r="F56" s="126">
        <f t="shared" si="5"/>
        <v>12</v>
      </c>
      <c r="G56" s="126">
        <f t="shared" si="5"/>
        <v>0</v>
      </c>
      <c r="H56" s="126">
        <f t="shared" si="5"/>
        <v>0</v>
      </c>
      <c r="I56" s="126">
        <f t="shared" si="5"/>
        <v>0</v>
      </c>
    </row>
    <row r="57" ht="21" customHeight="1" spans="1:9">
      <c r="A57" s="111" t="s">
        <v>107</v>
      </c>
      <c r="B57" s="112" t="s">
        <v>108</v>
      </c>
      <c r="C57" s="126">
        <v>314</v>
      </c>
      <c r="D57" s="126">
        <f>SUM(D25:D29)</f>
        <v>0</v>
      </c>
      <c r="E57" s="126">
        <f>SUM(E25:E32)</f>
        <v>0</v>
      </c>
      <c r="F57" s="126">
        <f>SUM(F25:F32)</f>
        <v>314</v>
      </c>
      <c r="G57" s="126">
        <f>SUM(G25:G32)</f>
        <v>0</v>
      </c>
      <c r="H57" s="126">
        <f>SUM(H25:H32)</f>
        <v>0</v>
      </c>
      <c r="I57" s="126">
        <f>SUM(I25:I29)</f>
        <v>0</v>
      </c>
    </row>
    <row r="58" ht="21" customHeight="1" spans="1:9">
      <c r="A58" s="111" t="s">
        <v>109</v>
      </c>
      <c r="B58" s="112" t="s">
        <v>110</v>
      </c>
      <c r="C58" s="126"/>
      <c r="D58" s="126">
        <f t="shared" ref="D58:I58" si="6">SUM(D33:D40)</f>
        <v>0</v>
      </c>
      <c r="E58" s="126">
        <f t="shared" si="6"/>
        <v>0</v>
      </c>
      <c r="F58" s="126">
        <f t="shared" si="6"/>
        <v>0</v>
      </c>
      <c r="G58" s="126">
        <f t="shared" si="6"/>
        <v>0</v>
      </c>
      <c r="H58" s="126">
        <f t="shared" si="6"/>
        <v>0</v>
      </c>
      <c r="I58" s="126">
        <f t="shared" si="6"/>
        <v>0</v>
      </c>
    </row>
    <row r="59" ht="21" customHeight="1" spans="1:9">
      <c r="A59" s="111" t="s">
        <v>111</v>
      </c>
      <c r="B59" s="112" t="s">
        <v>112</v>
      </c>
      <c r="C59" s="126"/>
      <c r="D59" s="126">
        <f t="shared" ref="D59:I59" si="7">SUM(D41)</f>
        <v>0</v>
      </c>
      <c r="E59" s="126">
        <f t="shared" si="7"/>
        <v>0</v>
      </c>
      <c r="F59" s="126">
        <f t="shared" si="7"/>
        <v>0</v>
      </c>
      <c r="G59" s="126">
        <f t="shared" si="7"/>
        <v>0</v>
      </c>
      <c r="H59" s="126">
        <f t="shared" si="7"/>
        <v>0</v>
      </c>
      <c r="I59" s="126">
        <f t="shared" si="7"/>
        <v>0</v>
      </c>
    </row>
    <row r="60" ht="21" customHeight="1" spans="1:9">
      <c r="A60" s="111" t="s">
        <v>115</v>
      </c>
      <c r="B60" s="112" t="s">
        <v>116</v>
      </c>
      <c r="C60" s="126"/>
      <c r="D60" s="126"/>
      <c r="E60" s="126"/>
      <c r="F60" s="126"/>
      <c r="G60" s="126"/>
      <c r="H60" s="126"/>
      <c r="I60" s="126"/>
    </row>
    <row r="61" ht="21" customHeight="1" spans="1:9">
      <c r="A61" s="111" t="s">
        <v>129</v>
      </c>
      <c r="B61" s="112" t="s">
        <v>130</v>
      </c>
      <c r="C61" s="126">
        <v>453</v>
      </c>
      <c r="D61" s="126">
        <f t="shared" ref="D61:I61" si="8">SUM(D42:D45)</f>
        <v>0</v>
      </c>
      <c r="E61" s="126">
        <f t="shared" si="8"/>
        <v>0</v>
      </c>
      <c r="F61" s="126">
        <f t="shared" si="8"/>
        <v>453</v>
      </c>
      <c r="G61" s="126">
        <f t="shared" si="8"/>
        <v>0</v>
      </c>
      <c r="H61" s="126">
        <f t="shared" si="8"/>
        <v>0</v>
      </c>
      <c r="I61" s="126">
        <f t="shared" si="8"/>
        <v>0</v>
      </c>
    </row>
    <row r="62" ht="21" customHeight="1" spans="1:9">
      <c r="A62" s="116" t="s">
        <v>131</v>
      </c>
      <c r="B62" s="112" t="s">
        <v>132</v>
      </c>
      <c r="C62" s="126">
        <v>431</v>
      </c>
      <c r="D62" s="126">
        <f t="shared" ref="D62:I63" si="9">SUM(D46)</f>
        <v>431</v>
      </c>
      <c r="E62" s="126">
        <f t="shared" si="9"/>
        <v>0</v>
      </c>
      <c r="F62" s="126">
        <f t="shared" si="9"/>
        <v>0</v>
      </c>
      <c r="G62" s="126">
        <f t="shared" si="9"/>
        <v>0</v>
      </c>
      <c r="H62" s="126">
        <f t="shared" si="9"/>
        <v>0</v>
      </c>
      <c r="I62" s="126">
        <f t="shared" si="9"/>
        <v>0</v>
      </c>
    </row>
    <row r="63" ht="21" customHeight="1" spans="1:9">
      <c r="A63" s="116" t="s">
        <v>133</v>
      </c>
      <c r="B63" s="112" t="s">
        <v>134</v>
      </c>
      <c r="C63" s="126"/>
      <c r="D63" s="126">
        <f t="shared" si="9"/>
        <v>0</v>
      </c>
      <c r="E63" s="126">
        <f t="shared" si="9"/>
        <v>0</v>
      </c>
      <c r="F63" s="126">
        <f t="shared" si="9"/>
        <v>0</v>
      </c>
      <c r="G63" s="126">
        <f t="shared" si="9"/>
        <v>0</v>
      </c>
      <c r="H63" s="126">
        <f t="shared" si="9"/>
        <v>0</v>
      </c>
      <c r="I63" s="126">
        <f t="shared" si="9"/>
        <v>0</v>
      </c>
    </row>
    <row r="64" ht="21" customHeight="1" spans="1:9">
      <c r="A64" s="116" t="s">
        <v>953</v>
      </c>
      <c r="B64" s="112" t="s">
        <v>954</v>
      </c>
      <c r="C64" s="126"/>
      <c r="D64" s="126">
        <f t="shared" ref="D64:I64" si="10">SUM(D48:D49)</f>
        <v>0</v>
      </c>
      <c r="E64" s="126">
        <f t="shared" si="10"/>
        <v>0</v>
      </c>
      <c r="F64" s="126">
        <f t="shared" si="10"/>
        <v>0</v>
      </c>
      <c r="G64" s="126">
        <f t="shared" si="10"/>
        <v>0</v>
      </c>
      <c r="H64" s="126">
        <f t="shared" si="10"/>
        <v>0</v>
      </c>
      <c r="I64" s="126">
        <f t="shared" si="10"/>
        <v>0</v>
      </c>
    </row>
    <row r="65" ht="21" customHeight="1" spans="1:9">
      <c r="A65" s="116"/>
      <c r="B65" s="112"/>
      <c r="C65" s="128"/>
      <c r="D65" s="128"/>
      <c r="E65" s="128"/>
      <c r="F65" s="128"/>
      <c r="G65" s="128"/>
      <c r="H65" s="128"/>
      <c r="I65" s="128"/>
    </row>
    <row r="66" ht="20.25" customHeight="1" spans="1:9">
      <c r="A66" s="129"/>
      <c r="B66" s="130" t="s">
        <v>135</v>
      </c>
      <c r="C66" s="126">
        <f t="shared" ref="C66:I66" si="11">SUM(C52:C64)</f>
        <v>1255</v>
      </c>
      <c r="D66" s="126">
        <f t="shared" si="11"/>
        <v>476</v>
      </c>
      <c r="E66" s="126">
        <f t="shared" si="11"/>
        <v>0</v>
      </c>
      <c r="F66" s="126">
        <f t="shared" si="11"/>
        <v>779</v>
      </c>
      <c r="G66" s="126">
        <f t="shared" si="11"/>
        <v>0</v>
      </c>
      <c r="H66" s="126">
        <f t="shared" si="11"/>
        <v>0</v>
      </c>
      <c r="I66" s="126">
        <f t="shared" si="11"/>
        <v>0</v>
      </c>
    </row>
  </sheetData>
  <autoFilter xmlns:etc="http://www.wps.cn/officeDocument/2017/etCustomData" ref="A1:A66" etc:filterBottomFollowUsedRange="0">
    <extLst/>
  </autoFilter>
  <mergeCells count="10">
    <mergeCell ref="A2:I2"/>
    <mergeCell ref="A4:A5"/>
    <mergeCell ref="B4:B5"/>
    <mergeCell ref="C4:C5"/>
    <mergeCell ref="D4:D5"/>
    <mergeCell ref="E4:E5"/>
    <mergeCell ref="F4:F5"/>
    <mergeCell ref="G4:G5"/>
    <mergeCell ref="H4:H5"/>
    <mergeCell ref="I4:I5"/>
  </mergeCells>
  <pageMargins left="0.49" right="0.49" top="0.61" bottom="0.49" header="0.32" footer="0.32"/>
  <pageSetup paperSize="9" scale="80" orientation="landscape"/>
  <headerFooter>
    <oddFooter>&amp;C&amp;P/&amp;N</oddFooter>
    <evenFooter>&amp;C&amp;P/&amp;N</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pageSetUpPr autoPageBreaks="0"/>
  </sheetPr>
  <dimension ref="A1:E5"/>
  <sheetViews>
    <sheetView showZeros="0" workbookViewId="0">
      <selection activeCell="A2" sqref="A2"/>
    </sheetView>
  </sheetViews>
  <sheetFormatPr defaultColWidth="9" defaultRowHeight="15.75" outlineLevelRow="4" outlineLevelCol="4"/>
  <cols>
    <col min="1" max="1" width="41.875" style="92" customWidth="1"/>
    <col min="2" max="5" width="19.25" style="92" customWidth="1"/>
    <col min="6" max="256" width="9" style="93"/>
    <col min="257" max="257" width="41.875" style="93" customWidth="1"/>
    <col min="258" max="261" width="19.25" style="93" customWidth="1"/>
    <col min="262" max="512" width="9" style="93"/>
    <col min="513" max="513" width="41.875" style="93" customWidth="1"/>
    <col min="514" max="517" width="19.25" style="93" customWidth="1"/>
    <col min="518" max="768" width="9" style="93"/>
    <col min="769" max="769" width="41.875" style="93" customWidth="1"/>
    <col min="770" max="773" width="19.25" style="93" customWidth="1"/>
    <col min="774" max="1024" width="9" style="93"/>
    <col min="1025" max="1025" width="41.875" style="93" customWidth="1"/>
    <col min="1026" max="1029" width="19.25" style="93" customWidth="1"/>
    <col min="1030" max="1280" width="9" style="93"/>
    <col min="1281" max="1281" width="41.875" style="93" customWidth="1"/>
    <col min="1282" max="1285" width="19.25" style="93" customWidth="1"/>
    <col min="1286" max="1536" width="9" style="93"/>
    <col min="1537" max="1537" width="41.875" style="93" customWidth="1"/>
    <col min="1538" max="1541" width="19.25" style="93" customWidth="1"/>
    <col min="1542" max="1792" width="9" style="93"/>
    <col min="1793" max="1793" width="41.875" style="93" customWidth="1"/>
    <col min="1794" max="1797" width="19.25" style="93" customWidth="1"/>
    <col min="1798" max="2048" width="9" style="93"/>
    <col min="2049" max="2049" width="41.875" style="93" customWidth="1"/>
    <col min="2050" max="2053" width="19.25" style="93" customWidth="1"/>
    <col min="2054" max="2304" width="9" style="93"/>
    <col min="2305" max="2305" width="41.875" style="93" customWidth="1"/>
    <col min="2306" max="2309" width="19.25" style="93" customWidth="1"/>
    <col min="2310" max="2560" width="9" style="93"/>
    <col min="2561" max="2561" width="41.875" style="93" customWidth="1"/>
    <col min="2562" max="2565" width="19.25" style="93" customWidth="1"/>
    <col min="2566" max="2816" width="9" style="93"/>
    <col min="2817" max="2817" width="41.875" style="93" customWidth="1"/>
    <col min="2818" max="2821" width="19.25" style="93" customWidth="1"/>
    <col min="2822" max="3072" width="9" style="93"/>
    <col min="3073" max="3073" width="41.875" style="93" customWidth="1"/>
    <col min="3074" max="3077" width="19.25" style="93" customWidth="1"/>
    <col min="3078" max="3328" width="9" style="93"/>
    <col min="3329" max="3329" width="41.875" style="93" customWidth="1"/>
    <col min="3330" max="3333" width="19.25" style="93" customWidth="1"/>
    <col min="3334" max="3584" width="9" style="93"/>
    <col min="3585" max="3585" width="41.875" style="93" customWidth="1"/>
    <col min="3586" max="3589" width="19.25" style="93" customWidth="1"/>
    <col min="3590" max="3840" width="9" style="93"/>
    <col min="3841" max="3841" width="41.875" style="93" customWidth="1"/>
    <col min="3842" max="3845" width="19.25" style="93" customWidth="1"/>
    <col min="3846" max="4096" width="9" style="93"/>
    <col min="4097" max="4097" width="41.875" style="93" customWidth="1"/>
    <col min="4098" max="4101" width="19.25" style="93" customWidth="1"/>
    <col min="4102" max="4352" width="9" style="93"/>
    <col min="4353" max="4353" width="41.875" style="93" customWidth="1"/>
    <col min="4354" max="4357" width="19.25" style="93" customWidth="1"/>
    <col min="4358" max="4608" width="9" style="93"/>
    <col min="4609" max="4609" width="41.875" style="93" customWidth="1"/>
    <col min="4610" max="4613" width="19.25" style="93" customWidth="1"/>
    <col min="4614" max="4864" width="9" style="93"/>
    <col min="4865" max="4865" width="41.875" style="93" customWidth="1"/>
    <col min="4866" max="4869" width="19.25" style="93" customWidth="1"/>
    <col min="4870" max="5120" width="9" style="93"/>
    <col min="5121" max="5121" width="41.875" style="93" customWidth="1"/>
    <col min="5122" max="5125" width="19.25" style="93" customWidth="1"/>
    <col min="5126" max="5376" width="9" style="93"/>
    <col min="5377" max="5377" width="41.875" style="93" customWidth="1"/>
    <col min="5378" max="5381" width="19.25" style="93" customWidth="1"/>
    <col min="5382" max="5632" width="9" style="93"/>
    <col min="5633" max="5633" width="41.875" style="93" customWidth="1"/>
    <col min="5634" max="5637" width="19.25" style="93" customWidth="1"/>
    <col min="5638" max="5888" width="9" style="93"/>
    <col min="5889" max="5889" width="41.875" style="93" customWidth="1"/>
    <col min="5890" max="5893" width="19.25" style="93" customWidth="1"/>
    <col min="5894" max="6144" width="9" style="93"/>
    <col min="6145" max="6145" width="41.875" style="93" customWidth="1"/>
    <col min="6146" max="6149" width="19.25" style="93" customWidth="1"/>
    <col min="6150" max="6400" width="9" style="93"/>
    <col min="6401" max="6401" width="41.875" style="93" customWidth="1"/>
    <col min="6402" max="6405" width="19.25" style="93" customWidth="1"/>
    <col min="6406" max="6656" width="9" style="93"/>
    <col min="6657" max="6657" width="41.875" style="93" customWidth="1"/>
    <col min="6658" max="6661" width="19.25" style="93" customWidth="1"/>
    <col min="6662" max="6912" width="9" style="93"/>
    <col min="6913" max="6913" width="41.875" style="93" customWidth="1"/>
    <col min="6914" max="6917" width="19.25" style="93" customWidth="1"/>
    <col min="6918" max="7168" width="9" style="93"/>
    <col min="7169" max="7169" width="41.875" style="93" customWidth="1"/>
    <col min="7170" max="7173" width="19.25" style="93" customWidth="1"/>
    <col min="7174" max="7424" width="9" style="93"/>
    <col min="7425" max="7425" width="41.875" style="93" customWidth="1"/>
    <col min="7426" max="7429" width="19.25" style="93" customWidth="1"/>
    <col min="7430" max="7680" width="9" style="93"/>
    <col min="7681" max="7681" width="41.875" style="93" customWidth="1"/>
    <col min="7682" max="7685" width="19.25" style="93" customWidth="1"/>
    <col min="7686" max="7936" width="9" style="93"/>
    <col min="7937" max="7937" width="41.875" style="93" customWidth="1"/>
    <col min="7938" max="7941" width="19.25" style="93" customWidth="1"/>
    <col min="7942" max="8192" width="9" style="93"/>
    <col min="8193" max="8193" width="41.875" style="93" customWidth="1"/>
    <col min="8194" max="8197" width="19.25" style="93" customWidth="1"/>
    <col min="8198" max="8448" width="9" style="93"/>
    <col min="8449" max="8449" width="41.875" style="93" customWidth="1"/>
    <col min="8450" max="8453" width="19.25" style="93" customWidth="1"/>
    <col min="8454" max="8704" width="9" style="93"/>
    <col min="8705" max="8705" width="41.875" style="93" customWidth="1"/>
    <col min="8706" max="8709" width="19.25" style="93" customWidth="1"/>
    <col min="8710" max="8960" width="9" style="93"/>
    <col min="8961" max="8961" width="41.875" style="93" customWidth="1"/>
    <col min="8962" max="8965" width="19.25" style="93" customWidth="1"/>
    <col min="8966" max="9216" width="9" style="93"/>
    <col min="9217" max="9217" width="41.875" style="93" customWidth="1"/>
    <col min="9218" max="9221" width="19.25" style="93" customWidth="1"/>
    <col min="9222" max="9472" width="9" style="93"/>
    <col min="9473" max="9473" width="41.875" style="93" customWidth="1"/>
    <col min="9474" max="9477" width="19.25" style="93" customWidth="1"/>
    <col min="9478" max="9728" width="9" style="93"/>
    <col min="9729" max="9729" width="41.875" style="93" customWidth="1"/>
    <col min="9730" max="9733" width="19.25" style="93" customWidth="1"/>
    <col min="9734" max="9984" width="9" style="93"/>
    <col min="9985" max="9985" width="41.875" style="93" customWidth="1"/>
    <col min="9986" max="9989" width="19.25" style="93" customWidth="1"/>
    <col min="9990" max="10240" width="9" style="93"/>
    <col min="10241" max="10241" width="41.875" style="93" customWidth="1"/>
    <col min="10242" max="10245" width="19.25" style="93" customWidth="1"/>
    <col min="10246" max="10496" width="9" style="93"/>
    <col min="10497" max="10497" width="41.875" style="93" customWidth="1"/>
    <col min="10498" max="10501" width="19.25" style="93" customWidth="1"/>
    <col min="10502" max="10752" width="9" style="93"/>
    <col min="10753" max="10753" width="41.875" style="93" customWidth="1"/>
    <col min="10754" max="10757" width="19.25" style="93" customWidth="1"/>
    <col min="10758" max="11008" width="9" style="93"/>
    <col min="11009" max="11009" width="41.875" style="93" customWidth="1"/>
    <col min="11010" max="11013" width="19.25" style="93" customWidth="1"/>
    <col min="11014" max="11264" width="9" style="93"/>
    <col min="11265" max="11265" width="41.875" style="93" customWidth="1"/>
    <col min="11266" max="11269" width="19.25" style="93" customWidth="1"/>
    <col min="11270" max="11520" width="9" style="93"/>
    <col min="11521" max="11521" width="41.875" style="93" customWidth="1"/>
    <col min="11522" max="11525" width="19.25" style="93" customWidth="1"/>
    <col min="11526" max="11776" width="9" style="93"/>
    <col min="11777" max="11777" width="41.875" style="93" customWidth="1"/>
    <col min="11778" max="11781" width="19.25" style="93" customWidth="1"/>
    <col min="11782" max="12032" width="9" style="93"/>
    <col min="12033" max="12033" width="41.875" style="93" customWidth="1"/>
    <col min="12034" max="12037" width="19.25" style="93" customWidth="1"/>
    <col min="12038" max="12288" width="9" style="93"/>
    <col min="12289" max="12289" width="41.875" style="93" customWidth="1"/>
    <col min="12290" max="12293" width="19.25" style="93" customWidth="1"/>
    <col min="12294" max="12544" width="9" style="93"/>
    <col min="12545" max="12545" width="41.875" style="93" customWidth="1"/>
    <col min="12546" max="12549" width="19.25" style="93" customWidth="1"/>
    <col min="12550" max="12800" width="9" style="93"/>
    <col min="12801" max="12801" width="41.875" style="93" customWidth="1"/>
    <col min="12802" max="12805" width="19.25" style="93" customWidth="1"/>
    <col min="12806" max="13056" width="9" style="93"/>
    <col min="13057" max="13057" width="41.875" style="93" customWidth="1"/>
    <col min="13058" max="13061" width="19.25" style="93" customWidth="1"/>
    <col min="13062" max="13312" width="9" style="93"/>
    <col min="13313" max="13313" width="41.875" style="93" customWidth="1"/>
    <col min="13314" max="13317" width="19.25" style="93" customWidth="1"/>
    <col min="13318" max="13568" width="9" style="93"/>
    <col min="13569" max="13569" width="41.875" style="93" customWidth="1"/>
    <col min="13570" max="13573" width="19.25" style="93" customWidth="1"/>
    <col min="13574" max="13824" width="9" style="93"/>
    <col min="13825" max="13825" width="41.875" style="93" customWidth="1"/>
    <col min="13826" max="13829" width="19.25" style="93" customWidth="1"/>
    <col min="13830" max="14080" width="9" style="93"/>
    <col min="14081" max="14081" width="41.875" style="93" customWidth="1"/>
    <col min="14082" max="14085" width="19.25" style="93" customWidth="1"/>
    <col min="14086" max="14336" width="9" style="93"/>
    <col min="14337" max="14337" width="41.875" style="93" customWidth="1"/>
    <col min="14338" max="14341" width="19.25" style="93" customWidth="1"/>
    <col min="14342" max="14592" width="9" style="93"/>
    <col min="14593" max="14593" width="41.875" style="93" customWidth="1"/>
    <col min="14594" max="14597" width="19.25" style="93" customWidth="1"/>
    <col min="14598" max="14848" width="9" style="93"/>
    <col min="14849" max="14849" width="41.875" style="93" customWidth="1"/>
    <col min="14850" max="14853" width="19.25" style="93" customWidth="1"/>
    <col min="14854" max="15104" width="9" style="93"/>
    <col min="15105" max="15105" width="41.875" style="93" customWidth="1"/>
    <col min="15106" max="15109" width="19.25" style="93" customWidth="1"/>
    <col min="15110" max="15360" width="9" style="93"/>
    <col min="15361" max="15361" width="41.875" style="93" customWidth="1"/>
    <col min="15362" max="15365" width="19.25" style="93" customWidth="1"/>
    <col min="15366" max="15616" width="9" style="93"/>
    <col min="15617" max="15617" width="41.875" style="93" customWidth="1"/>
    <col min="15618" max="15621" width="19.25" style="93" customWidth="1"/>
    <col min="15622" max="15872" width="9" style="93"/>
    <col min="15873" max="15873" width="41.875" style="93" customWidth="1"/>
    <col min="15874" max="15877" width="19.25" style="93" customWidth="1"/>
    <col min="15878" max="16128" width="9" style="93"/>
    <col min="16129" max="16129" width="41.875" style="93" customWidth="1"/>
    <col min="16130" max="16133" width="19.25" style="93" customWidth="1"/>
    <col min="16134" max="16384" width="9" style="93"/>
  </cols>
  <sheetData>
    <row r="1" ht="33" customHeight="1" spans="1:5">
      <c r="A1" s="94" t="s">
        <v>1028</v>
      </c>
      <c r="B1" s="94"/>
      <c r="C1" s="94"/>
      <c r="D1" s="94"/>
      <c r="E1" s="94"/>
    </row>
    <row r="2" ht="21.75" customHeight="1" spans="1:5">
      <c r="A2" s="95"/>
      <c r="B2" s="95"/>
      <c r="C2" s="95"/>
      <c r="D2" s="95"/>
      <c r="E2" s="96" t="s">
        <v>410</v>
      </c>
    </row>
    <row r="3" ht="30" customHeight="1" spans="1:5">
      <c r="A3" s="97" t="s">
        <v>411</v>
      </c>
      <c r="B3" s="98" t="s">
        <v>412</v>
      </c>
      <c r="C3" s="98"/>
      <c r="D3" s="98" t="s">
        <v>413</v>
      </c>
      <c r="E3" s="98"/>
    </row>
    <row r="4" ht="30" customHeight="1" spans="1:5">
      <c r="A4" s="97"/>
      <c r="B4" s="97" t="s">
        <v>414</v>
      </c>
      <c r="C4" s="97" t="s">
        <v>415</v>
      </c>
      <c r="D4" s="97" t="s">
        <v>414</v>
      </c>
      <c r="E4" s="97" t="s">
        <v>415</v>
      </c>
    </row>
    <row r="5" ht="30" customHeight="1" spans="1:5">
      <c r="A5" s="99" t="s">
        <v>416</v>
      </c>
      <c r="B5" s="100">
        <v>26380</v>
      </c>
      <c r="C5" s="100">
        <v>22380</v>
      </c>
      <c r="D5" s="100">
        <v>22380</v>
      </c>
      <c r="E5" s="100">
        <v>22380</v>
      </c>
    </row>
  </sheetData>
  <mergeCells count="4">
    <mergeCell ref="A1:E1"/>
    <mergeCell ref="B3:C3"/>
    <mergeCell ref="D3:E3"/>
    <mergeCell ref="A3:A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P29"/>
  <sheetViews>
    <sheetView showGridLines="0" workbookViewId="0">
      <selection activeCell="A1" sqref="A1"/>
    </sheetView>
  </sheetViews>
  <sheetFormatPr defaultColWidth="7.75" defaultRowHeight="14.25" customHeight="1"/>
  <cols>
    <col min="1" max="1" width="10" style="31" customWidth="1"/>
    <col min="2" max="2" width="37.25" style="31" customWidth="1"/>
    <col min="3" max="8" width="8" style="31" customWidth="1"/>
    <col min="9" max="9" width="10" style="31" customWidth="1"/>
    <col min="10" max="10" width="37.25" style="31" customWidth="1"/>
    <col min="11" max="16" width="8" style="31" customWidth="1"/>
    <col min="17" max="16384" width="7.75" style="31"/>
  </cols>
  <sheetData>
    <row r="1" customHeight="1" spans="1:16">
      <c r="A1" s="69"/>
      <c r="B1" s="70"/>
      <c r="C1" s="70"/>
      <c r="D1" s="70"/>
      <c r="E1" s="70"/>
      <c r="F1" s="70"/>
      <c r="G1" s="70"/>
      <c r="H1" s="70"/>
      <c r="I1" s="70"/>
      <c r="J1" s="70"/>
      <c r="K1" s="70"/>
      <c r="L1" s="70"/>
      <c r="M1" s="70"/>
      <c r="N1" s="70"/>
      <c r="O1" s="70"/>
      <c r="P1" s="70"/>
    </row>
    <row r="2" ht="30" customHeight="1" spans="1:16">
      <c r="A2" s="71" t="s">
        <v>1029</v>
      </c>
      <c r="B2" s="72"/>
      <c r="C2" s="72"/>
      <c r="D2" s="72"/>
      <c r="E2" s="72"/>
      <c r="F2" s="72"/>
      <c r="G2" s="72"/>
      <c r="H2" s="72"/>
      <c r="I2" s="72"/>
      <c r="J2" s="72"/>
      <c r="K2" s="72"/>
      <c r="L2" s="72"/>
      <c r="M2" s="72"/>
      <c r="N2" s="72"/>
      <c r="O2" s="72"/>
      <c r="P2" s="72"/>
    </row>
    <row r="3" ht="21" customHeight="1" spans="1:16">
      <c r="A3" s="73"/>
      <c r="B3" s="70"/>
      <c r="C3" s="70"/>
      <c r="D3" s="70"/>
      <c r="E3" s="70"/>
      <c r="F3" s="70"/>
      <c r="G3" s="70"/>
      <c r="H3" s="70"/>
      <c r="I3" s="70"/>
      <c r="J3" s="70"/>
      <c r="K3" s="70"/>
      <c r="L3" s="70"/>
      <c r="M3" s="70"/>
      <c r="N3" s="70"/>
      <c r="O3" s="88" t="s">
        <v>21</v>
      </c>
      <c r="P3" s="88"/>
    </row>
    <row r="4" ht="26.25" customHeight="1" spans="1:16">
      <c r="A4" s="74" t="s">
        <v>138</v>
      </c>
      <c r="B4" s="75"/>
      <c r="C4" s="75"/>
      <c r="D4" s="75"/>
      <c r="E4" s="75"/>
      <c r="F4" s="75"/>
      <c r="G4" s="75"/>
      <c r="H4" s="75"/>
      <c r="I4" s="75" t="s">
        <v>139</v>
      </c>
      <c r="J4" s="75"/>
      <c r="K4" s="75"/>
      <c r="L4" s="75"/>
      <c r="M4" s="75"/>
      <c r="N4" s="75"/>
      <c r="O4" s="75"/>
      <c r="P4" s="75"/>
    </row>
    <row r="5" ht="26.25" customHeight="1" spans="1:16">
      <c r="A5" s="74" t="s">
        <v>140</v>
      </c>
      <c r="B5" s="75" t="s">
        <v>22</v>
      </c>
      <c r="C5" s="75" t="s">
        <v>1030</v>
      </c>
      <c r="D5" s="75"/>
      <c r="E5" s="75"/>
      <c r="F5" s="75" t="s">
        <v>24</v>
      </c>
      <c r="G5" s="75"/>
      <c r="H5" s="75"/>
      <c r="I5" s="75" t="s">
        <v>140</v>
      </c>
      <c r="J5" s="75" t="s">
        <v>22</v>
      </c>
      <c r="K5" s="75" t="s">
        <v>1030</v>
      </c>
      <c r="L5" s="75"/>
      <c r="M5" s="75"/>
      <c r="N5" s="75" t="s">
        <v>24</v>
      </c>
      <c r="O5" s="75"/>
      <c r="P5" s="75"/>
    </row>
    <row r="6" ht="42.75" customHeight="1" spans="1:16">
      <c r="A6" s="76"/>
      <c r="B6" s="75"/>
      <c r="C6" s="77" t="s">
        <v>408</v>
      </c>
      <c r="D6" s="77" t="s">
        <v>1031</v>
      </c>
      <c r="E6" s="77" t="s">
        <v>1032</v>
      </c>
      <c r="F6" s="77" t="s">
        <v>408</v>
      </c>
      <c r="G6" s="77" t="s">
        <v>1031</v>
      </c>
      <c r="H6" s="77" t="s">
        <v>1032</v>
      </c>
      <c r="I6" s="77"/>
      <c r="J6" s="75"/>
      <c r="K6" s="77" t="s">
        <v>408</v>
      </c>
      <c r="L6" s="77" t="s">
        <v>1031</v>
      </c>
      <c r="M6" s="77" t="s">
        <v>1032</v>
      </c>
      <c r="N6" s="77" t="s">
        <v>408</v>
      </c>
      <c r="O6" s="77" t="s">
        <v>1031</v>
      </c>
      <c r="P6" s="77" t="s">
        <v>1032</v>
      </c>
    </row>
    <row r="7" ht="30" customHeight="1" spans="1:16">
      <c r="A7" s="78" t="s">
        <v>1033</v>
      </c>
      <c r="B7" s="79" t="s">
        <v>1034</v>
      </c>
      <c r="C7" s="80">
        <f>D7+E7</f>
        <v>0</v>
      </c>
      <c r="D7" s="81"/>
      <c r="E7" s="81"/>
      <c r="F7" s="80">
        <f>G7+H7</f>
        <v>0</v>
      </c>
      <c r="G7" s="81"/>
      <c r="H7" s="81"/>
      <c r="I7" s="78" t="s">
        <v>1035</v>
      </c>
      <c r="J7" s="89" t="s">
        <v>1036</v>
      </c>
      <c r="K7" s="80">
        <f>L7+M7</f>
        <v>0</v>
      </c>
      <c r="L7" s="81"/>
      <c r="M7" s="81"/>
      <c r="N7" s="80">
        <f>O7+P7</f>
        <v>0</v>
      </c>
      <c r="O7" s="81"/>
      <c r="P7" s="81"/>
    </row>
    <row r="8" ht="30" customHeight="1" spans="1:16">
      <c r="A8" s="78" t="s">
        <v>1037</v>
      </c>
      <c r="B8" s="79" t="s">
        <v>1038</v>
      </c>
      <c r="C8" s="80">
        <f>D8+E8</f>
        <v>0</v>
      </c>
      <c r="D8" s="81"/>
      <c r="E8" s="81"/>
      <c r="F8" s="80">
        <f>G8+H8</f>
        <v>0</v>
      </c>
      <c r="G8" s="81"/>
      <c r="H8" s="81"/>
      <c r="I8" s="78" t="s">
        <v>1039</v>
      </c>
      <c r="J8" s="89" t="s">
        <v>1040</v>
      </c>
      <c r="K8" s="80">
        <f>L8+M8</f>
        <v>0</v>
      </c>
      <c r="L8" s="81"/>
      <c r="M8" s="81"/>
      <c r="N8" s="80">
        <f>O8+P8</f>
        <v>419</v>
      </c>
      <c r="O8" s="81"/>
      <c r="P8" s="81">
        <v>419</v>
      </c>
    </row>
    <row r="9" ht="30" customHeight="1" spans="1:16">
      <c r="A9" s="78" t="s">
        <v>1041</v>
      </c>
      <c r="B9" s="79" t="s">
        <v>1042</v>
      </c>
      <c r="C9" s="80">
        <f>D9+E9</f>
        <v>0</v>
      </c>
      <c r="D9" s="81"/>
      <c r="E9" s="81"/>
      <c r="F9" s="80">
        <f>G9+H9</f>
        <v>0</v>
      </c>
      <c r="G9" s="81"/>
      <c r="H9" s="81"/>
      <c r="I9" s="78" t="s">
        <v>1043</v>
      </c>
      <c r="J9" s="89" t="s">
        <v>1044</v>
      </c>
      <c r="K9" s="80">
        <f>L9+M9</f>
        <v>0</v>
      </c>
      <c r="L9" s="81"/>
      <c r="M9" s="81"/>
      <c r="N9" s="80">
        <f>O9+P9</f>
        <v>0</v>
      </c>
      <c r="O9" s="81"/>
      <c r="P9" s="81"/>
    </row>
    <row r="10" ht="30" customHeight="1" spans="1:16">
      <c r="A10" s="78" t="s">
        <v>1045</v>
      </c>
      <c r="B10" s="79" t="s">
        <v>1046</v>
      </c>
      <c r="C10" s="80">
        <f>D10+E10</f>
        <v>0</v>
      </c>
      <c r="D10" s="81"/>
      <c r="E10" s="81"/>
      <c r="F10" s="80">
        <f>G10+H10</f>
        <v>0</v>
      </c>
      <c r="G10" s="81"/>
      <c r="H10" s="81"/>
      <c r="I10" s="78" t="s">
        <v>1047</v>
      </c>
      <c r="J10" s="89" t="s">
        <v>1048</v>
      </c>
      <c r="K10" s="80">
        <f>L10+M10</f>
        <v>0</v>
      </c>
      <c r="L10" s="81"/>
      <c r="M10" s="81"/>
      <c r="N10" s="80">
        <f>O10+P10</f>
        <v>0</v>
      </c>
      <c r="O10" s="81"/>
      <c r="P10" s="81"/>
    </row>
    <row r="11" ht="30" customHeight="1" spans="1:16">
      <c r="A11" s="78" t="s">
        <v>1049</v>
      </c>
      <c r="B11" s="79" t="s">
        <v>1050</v>
      </c>
      <c r="C11" s="80">
        <f>D11+E11</f>
        <v>0</v>
      </c>
      <c r="D11" s="81"/>
      <c r="E11" s="81"/>
      <c r="F11" s="80">
        <f>G11+H11</f>
        <v>0</v>
      </c>
      <c r="G11" s="81"/>
      <c r="H11" s="81"/>
      <c r="I11" s="78" t="s">
        <v>1051</v>
      </c>
      <c r="J11" s="89" t="s">
        <v>1052</v>
      </c>
      <c r="K11" s="80">
        <f>L11+M11</f>
        <v>0</v>
      </c>
      <c r="L11" s="81"/>
      <c r="M11" s="81"/>
      <c r="N11" s="80">
        <f>O11+P11</f>
        <v>0</v>
      </c>
      <c r="O11" s="81"/>
      <c r="P11" s="81"/>
    </row>
    <row r="12" ht="30" customHeight="1" spans="1:16">
      <c r="A12" s="78"/>
      <c r="B12" s="79"/>
      <c r="C12" s="81"/>
      <c r="D12" s="81"/>
      <c r="E12" s="81"/>
      <c r="F12" s="81"/>
      <c r="G12" s="81"/>
      <c r="H12" s="81"/>
      <c r="I12" s="78"/>
      <c r="J12" s="89"/>
      <c r="K12" s="81"/>
      <c r="L12" s="81"/>
      <c r="M12" s="81"/>
      <c r="N12" s="81"/>
      <c r="O12" s="81"/>
      <c r="P12" s="81"/>
    </row>
    <row r="13" ht="30" customHeight="1" spans="1:16">
      <c r="A13" s="78"/>
      <c r="B13" s="79"/>
      <c r="C13" s="81"/>
      <c r="D13" s="81"/>
      <c r="E13" s="81"/>
      <c r="F13" s="81"/>
      <c r="G13" s="81"/>
      <c r="H13" s="81"/>
      <c r="I13" s="78"/>
      <c r="J13" s="79"/>
      <c r="K13" s="81"/>
      <c r="L13" s="81"/>
      <c r="M13" s="81"/>
      <c r="N13" s="81"/>
      <c r="O13" s="81"/>
      <c r="P13" s="81"/>
    </row>
    <row r="14" ht="30" customHeight="1" spans="1:16">
      <c r="A14" s="78"/>
      <c r="B14" s="82" t="s">
        <v>141</v>
      </c>
      <c r="C14" s="80">
        <f t="shared" ref="C14:H14" si="0">SUM(C7:C13)</f>
        <v>0</v>
      </c>
      <c r="D14" s="80">
        <f t="shared" si="0"/>
        <v>0</v>
      </c>
      <c r="E14" s="80">
        <f t="shared" si="0"/>
        <v>0</v>
      </c>
      <c r="F14" s="80">
        <f t="shared" si="0"/>
        <v>0</v>
      </c>
      <c r="G14" s="80">
        <f t="shared" si="0"/>
        <v>0</v>
      </c>
      <c r="H14" s="80">
        <f t="shared" si="0"/>
        <v>0</v>
      </c>
      <c r="I14" s="78"/>
      <c r="J14" s="82" t="s">
        <v>142</v>
      </c>
      <c r="K14" s="80">
        <f t="shared" ref="K14:P14" si="1">SUM(K7:K13)</f>
        <v>0</v>
      </c>
      <c r="L14" s="80">
        <f t="shared" si="1"/>
        <v>0</v>
      </c>
      <c r="M14" s="80">
        <f t="shared" si="1"/>
        <v>0</v>
      </c>
      <c r="N14" s="80">
        <f t="shared" si="1"/>
        <v>419</v>
      </c>
      <c r="O14" s="80">
        <f t="shared" si="1"/>
        <v>0</v>
      </c>
      <c r="P14" s="80">
        <f t="shared" si="1"/>
        <v>419</v>
      </c>
    </row>
    <row r="15" ht="30" customHeight="1" spans="1:16">
      <c r="A15" s="78" t="s">
        <v>143</v>
      </c>
      <c r="B15" s="79" t="s">
        <v>144</v>
      </c>
      <c r="C15" s="80">
        <f t="shared" ref="C15:H15" si="2">SUM(C16,C18,C20)</f>
        <v>183</v>
      </c>
      <c r="D15" s="80">
        <f t="shared" si="2"/>
        <v>0</v>
      </c>
      <c r="E15" s="80">
        <f t="shared" si="2"/>
        <v>183</v>
      </c>
      <c r="F15" s="80">
        <f t="shared" si="2"/>
        <v>419</v>
      </c>
      <c r="G15" s="80">
        <f t="shared" si="2"/>
        <v>0</v>
      </c>
      <c r="H15" s="80">
        <f t="shared" si="2"/>
        <v>419</v>
      </c>
      <c r="I15" s="78" t="s">
        <v>145</v>
      </c>
      <c r="J15" s="79" t="s">
        <v>146</v>
      </c>
      <c r="K15" s="80">
        <f t="shared" ref="K15:P15" si="3">SUM(K16,K18,K20,K22)</f>
        <v>183</v>
      </c>
      <c r="L15" s="80">
        <f t="shared" si="3"/>
        <v>0</v>
      </c>
      <c r="M15" s="80">
        <f t="shared" si="3"/>
        <v>183</v>
      </c>
      <c r="N15" s="80">
        <f t="shared" si="3"/>
        <v>0</v>
      </c>
      <c r="O15" s="80">
        <f t="shared" si="3"/>
        <v>0</v>
      </c>
      <c r="P15" s="80">
        <f t="shared" si="3"/>
        <v>0</v>
      </c>
    </row>
    <row r="16" ht="30" customHeight="1" spans="1:16">
      <c r="A16" s="78" t="s">
        <v>1053</v>
      </c>
      <c r="B16" s="79" t="s">
        <v>1054</v>
      </c>
      <c r="C16" s="80">
        <f t="shared" ref="C16:H16" si="4">C17</f>
        <v>25</v>
      </c>
      <c r="D16" s="80">
        <f t="shared" si="4"/>
        <v>0</v>
      </c>
      <c r="E16" s="80">
        <f t="shared" si="4"/>
        <v>25</v>
      </c>
      <c r="F16" s="80">
        <f t="shared" si="4"/>
        <v>236</v>
      </c>
      <c r="G16" s="80">
        <f t="shared" si="4"/>
        <v>0</v>
      </c>
      <c r="H16" s="80">
        <f t="shared" si="4"/>
        <v>236</v>
      </c>
      <c r="I16" s="78" t="s">
        <v>1055</v>
      </c>
      <c r="J16" s="79" t="s">
        <v>1056</v>
      </c>
      <c r="K16" s="80">
        <f t="shared" ref="K16:P16" si="5">K17</f>
        <v>0</v>
      </c>
      <c r="L16" s="80">
        <f t="shared" si="5"/>
        <v>0</v>
      </c>
      <c r="M16" s="80">
        <f t="shared" si="5"/>
        <v>0</v>
      </c>
      <c r="N16" s="80">
        <f t="shared" si="5"/>
        <v>0</v>
      </c>
      <c r="O16" s="80">
        <f t="shared" si="5"/>
        <v>0</v>
      </c>
      <c r="P16" s="80">
        <f t="shared" si="5"/>
        <v>0</v>
      </c>
    </row>
    <row r="17" ht="30" customHeight="1" spans="1:16">
      <c r="A17" s="78" t="s">
        <v>1057</v>
      </c>
      <c r="B17" s="83" t="s">
        <v>1054</v>
      </c>
      <c r="C17" s="84">
        <f>D17+E17</f>
        <v>25</v>
      </c>
      <c r="D17" s="81"/>
      <c r="E17" s="81">
        <v>25</v>
      </c>
      <c r="F17" s="84">
        <f>G17+H17</f>
        <v>236</v>
      </c>
      <c r="G17" s="81"/>
      <c r="H17" s="81">
        <v>236</v>
      </c>
      <c r="I17" s="78" t="s">
        <v>1058</v>
      </c>
      <c r="J17" s="79" t="s">
        <v>1059</v>
      </c>
      <c r="K17" s="90">
        <f>L17+M17</f>
        <v>0</v>
      </c>
      <c r="L17" s="81"/>
      <c r="M17" s="81"/>
      <c r="N17" s="90">
        <f>O17+P17</f>
        <v>0</v>
      </c>
      <c r="O17" s="81"/>
      <c r="P17" s="81"/>
    </row>
    <row r="18" ht="30" customHeight="1" spans="1:16">
      <c r="A18" s="78" t="s">
        <v>1005</v>
      </c>
      <c r="B18" s="79" t="s">
        <v>216</v>
      </c>
      <c r="C18" s="80">
        <f t="shared" ref="C18:H18" si="6">C19</f>
        <v>0</v>
      </c>
      <c r="D18" s="80">
        <f t="shared" si="6"/>
        <v>0</v>
      </c>
      <c r="E18" s="80">
        <f t="shared" si="6"/>
        <v>0</v>
      </c>
      <c r="F18" s="80">
        <f t="shared" si="6"/>
        <v>0</v>
      </c>
      <c r="G18" s="80">
        <f t="shared" si="6"/>
        <v>0</v>
      </c>
      <c r="H18" s="80">
        <f t="shared" si="6"/>
        <v>0</v>
      </c>
      <c r="I18" s="78" t="s">
        <v>148</v>
      </c>
      <c r="J18" s="79" t="s">
        <v>149</v>
      </c>
      <c r="K18" s="80">
        <f t="shared" ref="K18:P18" si="7">K19</f>
        <v>0</v>
      </c>
      <c r="L18" s="80">
        <f t="shared" si="7"/>
        <v>0</v>
      </c>
      <c r="M18" s="80">
        <f t="shared" si="7"/>
        <v>0</v>
      </c>
      <c r="N18" s="80">
        <f t="shared" si="7"/>
        <v>0</v>
      </c>
      <c r="O18" s="80">
        <f t="shared" si="7"/>
        <v>0</v>
      </c>
      <c r="P18" s="80">
        <f t="shared" si="7"/>
        <v>0</v>
      </c>
    </row>
    <row r="19" ht="30" customHeight="1" spans="1:16">
      <c r="A19" s="78" t="s">
        <v>1060</v>
      </c>
      <c r="B19" s="83" t="s">
        <v>1061</v>
      </c>
      <c r="C19" s="80">
        <f>D19+E19</f>
        <v>0</v>
      </c>
      <c r="D19" s="81"/>
      <c r="E19" s="81"/>
      <c r="F19" s="80">
        <f>G19+H19</f>
        <v>0</v>
      </c>
      <c r="G19" s="81"/>
      <c r="H19" s="81"/>
      <c r="I19" s="78" t="s">
        <v>1062</v>
      </c>
      <c r="J19" s="83" t="s">
        <v>1063</v>
      </c>
      <c r="K19" s="91">
        <f>SUM(L19:M19)</f>
        <v>0</v>
      </c>
      <c r="L19" s="81"/>
      <c r="M19" s="81"/>
      <c r="N19" s="91">
        <f>SUM(O19:P19)</f>
        <v>0</v>
      </c>
      <c r="O19" s="81"/>
      <c r="P19" s="81"/>
    </row>
    <row r="20" ht="30" customHeight="1" spans="1:16">
      <c r="A20" s="78" t="s">
        <v>162</v>
      </c>
      <c r="B20" s="79" t="s">
        <v>163</v>
      </c>
      <c r="C20" s="80">
        <f t="shared" ref="C20:H20" si="8">C21</f>
        <v>158</v>
      </c>
      <c r="D20" s="80">
        <f t="shared" si="8"/>
        <v>0</v>
      </c>
      <c r="E20" s="80">
        <f t="shared" si="8"/>
        <v>158</v>
      </c>
      <c r="F20" s="80">
        <f t="shared" si="8"/>
        <v>183</v>
      </c>
      <c r="G20" s="80">
        <f t="shared" si="8"/>
        <v>0</v>
      </c>
      <c r="H20" s="80">
        <f t="shared" si="8"/>
        <v>183</v>
      </c>
      <c r="I20" s="78" t="s">
        <v>160</v>
      </c>
      <c r="J20" s="79" t="s">
        <v>161</v>
      </c>
      <c r="K20" s="80">
        <f t="shared" ref="K20:P20" si="9">K21</f>
        <v>0</v>
      </c>
      <c r="L20" s="80">
        <f t="shared" si="9"/>
        <v>0</v>
      </c>
      <c r="M20" s="80">
        <f t="shared" si="9"/>
        <v>0</v>
      </c>
      <c r="N20" s="80">
        <f t="shared" si="9"/>
        <v>0</v>
      </c>
      <c r="O20" s="80">
        <f t="shared" si="9"/>
        <v>0</v>
      </c>
      <c r="P20" s="80">
        <f t="shared" si="9"/>
        <v>0</v>
      </c>
    </row>
    <row r="21" ht="30" customHeight="1" spans="1:16">
      <c r="A21" s="78" t="s">
        <v>1064</v>
      </c>
      <c r="B21" s="79" t="s">
        <v>1065</v>
      </c>
      <c r="C21" s="80">
        <f>D21+E21</f>
        <v>158</v>
      </c>
      <c r="D21" s="81"/>
      <c r="E21" s="81">
        <v>158</v>
      </c>
      <c r="F21" s="80">
        <f>G21+H21</f>
        <v>183</v>
      </c>
      <c r="G21" s="80">
        <f>L23</f>
        <v>0</v>
      </c>
      <c r="H21" s="80">
        <f>M23</f>
        <v>183</v>
      </c>
      <c r="I21" s="78" t="s">
        <v>1066</v>
      </c>
      <c r="J21" s="79" t="s">
        <v>1067</v>
      </c>
      <c r="K21" s="80">
        <f>L21+M21</f>
        <v>0</v>
      </c>
      <c r="L21" s="81"/>
      <c r="M21" s="81"/>
      <c r="N21" s="80">
        <f>O21+P21</f>
        <v>0</v>
      </c>
      <c r="O21" s="81"/>
      <c r="P21" s="81"/>
    </row>
    <row r="22" ht="30" customHeight="1" spans="1:16">
      <c r="A22" s="78"/>
      <c r="B22" s="79"/>
      <c r="C22" s="81"/>
      <c r="D22" s="81"/>
      <c r="E22" s="81"/>
      <c r="F22" s="81"/>
      <c r="G22" s="81"/>
      <c r="H22" s="81"/>
      <c r="I22" s="78" t="s">
        <v>166</v>
      </c>
      <c r="J22" s="79" t="s">
        <v>167</v>
      </c>
      <c r="K22" s="80">
        <f t="shared" ref="K22:P22" si="10">K23</f>
        <v>183</v>
      </c>
      <c r="L22" s="80">
        <f t="shared" si="10"/>
        <v>0</v>
      </c>
      <c r="M22" s="80">
        <f t="shared" si="10"/>
        <v>183</v>
      </c>
      <c r="N22" s="80">
        <f t="shared" si="10"/>
        <v>0</v>
      </c>
      <c r="O22" s="80">
        <f t="shared" si="10"/>
        <v>0</v>
      </c>
      <c r="P22" s="80">
        <f t="shared" si="10"/>
        <v>0</v>
      </c>
    </row>
    <row r="23" ht="30" customHeight="1" spans="1:16">
      <c r="A23" s="78"/>
      <c r="B23" s="79"/>
      <c r="C23" s="81"/>
      <c r="D23" s="81"/>
      <c r="E23" s="81"/>
      <c r="F23" s="81"/>
      <c r="G23" s="81"/>
      <c r="H23" s="81"/>
      <c r="I23" s="78" t="s">
        <v>1068</v>
      </c>
      <c r="J23" s="79" t="s">
        <v>1069</v>
      </c>
      <c r="K23" s="80">
        <f>L23+M23</f>
        <v>183</v>
      </c>
      <c r="L23" s="81"/>
      <c r="M23" s="81">
        <v>183</v>
      </c>
      <c r="N23" s="80">
        <f>O23+P23</f>
        <v>0</v>
      </c>
      <c r="O23" s="81"/>
      <c r="P23" s="81"/>
    </row>
    <row r="24" ht="30" customHeight="1" spans="1:16">
      <c r="A24" s="78"/>
      <c r="B24" s="79"/>
      <c r="C24" s="81"/>
      <c r="D24" s="81"/>
      <c r="E24" s="81"/>
      <c r="F24" s="81"/>
      <c r="G24" s="81"/>
      <c r="H24" s="81"/>
      <c r="I24" s="79"/>
      <c r="J24" s="79"/>
      <c r="K24" s="81"/>
      <c r="L24" s="81"/>
      <c r="M24" s="81"/>
      <c r="N24" s="81"/>
      <c r="O24" s="81"/>
      <c r="P24" s="81"/>
    </row>
    <row r="25" ht="30" customHeight="1" spans="1:16">
      <c r="A25" s="78"/>
      <c r="B25" s="82" t="s">
        <v>1070</v>
      </c>
      <c r="C25" s="80">
        <f t="shared" ref="C25:H25" si="11">SUM(C14:C15)</f>
        <v>183</v>
      </c>
      <c r="D25" s="80">
        <f t="shared" si="11"/>
        <v>0</v>
      </c>
      <c r="E25" s="80">
        <f t="shared" si="11"/>
        <v>183</v>
      </c>
      <c r="F25" s="80">
        <f t="shared" si="11"/>
        <v>419</v>
      </c>
      <c r="G25" s="80">
        <f t="shared" si="11"/>
        <v>0</v>
      </c>
      <c r="H25" s="80">
        <f t="shared" si="11"/>
        <v>419</v>
      </c>
      <c r="I25" s="79"/>
      <c r="J25" s="82" t="s">
        <v>1071</v>
      </c>
      <c r="K25" s="80">
        <f t="shared" ref="K25:P25" si="12">SUM(K14:K15)</f>
        <v>183</v>
      </c>
      <c r="L25" s="80">
        <f t="shared" si="12"/>
        <v>0</v>
      </c>
      <c r="M25" s="80">
        <f t="shared" si="12"/>
        <v>183</v>
      </c>
      <c r="N25" s="80">
        <f t="shared" si="12"/>
        <v>419</v>
      </c>
      <c r="O25" s="80">
        <f t="shared" si="12"/>
        <v>0</v>
      </c>
      <c r="P25" s="80">
        <f t="shared" si="12"/>
        <v>419</v>
      </c>
    </row>
    <row r="26" customHeight="1" spans="1:16">
      <c r="A26" s="85"/>
      <c r="B26" s="86"/>
      <c r="C26" s="86"/>
      <c r="D26" s="86"/>
      <c r="E26" s="86"/>
      <c r="F26" s="86"/>
      <c r="G26" s="86"/>
      <c r="H26" s="86"/>
      <c r="I26" s="86"/>
      <c r="J26" s="86"/>
      <c r="K26" s="86"/>
      <c r="L26" s="86"/>
      <c r="M26" s="86"/>
      <c r="N26" s="86"/>
      <c r="O26" s="86"/>
      <c r="P26" s="86"/>
    </row>
    <row r="27" customHeight="1" spans="1:16">
      <c r="A27" s="85"/>
      <c r="B27" s="87" t="s">
        <v>1072</v>
      </c>
      <c r="C27" s="86"/>
      <c r="D27" s="86"/>
      <c r="E27" s="86"/>
      <c r="F27" s="86"/>
      <c r="G27" s="86"/>
      <c r="H27" s="86"/>
      <c r="I27" s="86"/>
      <c r="J27" s="86"/>
      <c r="K27" s="86"/>
      <c r="L27" s="86"/>
      <c r="M27" s="86"/>
      <c r="N27" s="86"/>
      <c r="O27" s="86"/>
      <c r="P27" s="86"/>
    </row>
    <row r="28" customHeight="1" spans="1:16">
      <c r="A28" s="85"/>
      <c r="B28" s="87" t="s">
        <v>1073</v>
      </c>
      <c r="C28" s="86"/>
      <c r="D28" s="86"/>
      <c r="E28" s="86"/>
      <c r="F28" s="86"/>
      <c r="G28" s="86"/>
      <c r="H28" s="86"/>
      <c r="I28" s="86"/>
      <c r="J28" s="86"/>
      <c r="K28" s="86"/>
      <c r="L28" s="86"/>
      <c r="M28" s="86"/>
      <c r="N28" s="86"/>
      <c r="O28" s="86"/>
      <c r="P28" s="86"/>
    </row>
    <row r="29" customHeight="1" spans="1:16">
      <c r="A29" s="85"/>
      <c r="B29" s="87" t="s">
        <v>1074</v>
      </c>
      <c r="C29" s="86"/>
      <c r="D29" s="86"/>
      <c r="E29" s="86"/>
      <c r="F29" s="86"/>
      <c r="G29" s="86"/>
      <c r="H29" s="86"/>
      <c r="I29" s="86"/>
      <c r="J29" s="86"/>
      <c r="K29" s="86"/>
      <c r="L29" s="86"/>
      <c r="M29" s="86"/>
      <c r="N29" s="86"/>
      <c r="O29" s="86"/>
      <c r="P29" s="86"/>
    </row>
  </sheetData>
  <mergeCells count="12">
    <mergeCell ref="A2:P2"/>
    <mergeCell ref="O3:P3"/>
    <mergeCell ref="A4:H4"/>
    <mergeCell ref="I4:P4"/>
    <mergeCell ref="C5:E5"/>
    <mergeCell ref="F5:H5"/>
    <mergeCell ref="K5:M5"/>
    <mergeCell ref="N5:P5"/>
    <mergeCell ref="A5:A6"/>
    <mergeCell ref="B5:B6"/>
    <mergeCell ref="I5:I6"/>
    <mergeCell ref="J5:J6"/>
  </mergeCells>
  <pageMargins left="0.36" right="0.36" top="1.02" bottom="1.02" header="0.53" footer="0.53"/>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showGridLines="0" zoomScale="120" zoomScaleNormal="120" workbookViewId="0">
      <selection activeCell="D15" sqref="D15"/>
    </sheetView>
  </sheetViews>
  <sheetFormatPr defaultColWidth="7.75" defaultRowHeight="13.5" customHeight="1" outlineLevelRow="5" outlineLevelCol="6"/>
  <cols>
    <col min="1" max="1" width="11.125" style="31" customWidth="1"/>
    <col min="2" max="2" width="30.375" style="31" customWidth="1"/>
    <col min="3" max="7" width="12.125" style="31" customWidth="1"/>
    <col min="8" max="16384" width="7.75" style="31"/>
  </cols>
  <sheetData>
    <row r="1" customHeight="1" spans="1:7">
      <c r="A1" s="56"/>
      <c r="B1" s="57"/>
      <c r="C1" s="57"/>
      <c r="D1" s="57"/>
      <c r="E1" s="57"/>
      <c r="F1" s="57"/>
      <c r="G1" s="57"/>
    </row>
    <row r="2" ht="35.25" customHeight="1" spans="1:7">
      <c r="A2" s="58" t="s">
        <v>1075</v>
      </c>
      <c r="B2" s="58"/>
      <c r="C2" s="58"/>
      <c r="D2" s="58"/>
      <c r="E2" s="58"/>
      <c r="F2" s="58"/>
      <c r="G2" s="58"/>
    </row>
    <row r="3" ht="21" customHeight="1" spans="2:7">
      <c r="B3" s="59"/>
      <c r="C3" s="59"/>
      <c r="D3" s="59"/>
      <c r="E3" s="59"/>
      <c r="F3" s="59"/>
      <c r="G3" s="60" t="s">
        <v>21</v>
      </c>
    </row>
    <row r="4" ht="33.75" customHeight="1" spans="1:7">
      <c r="A4" s="61" t="s">
        <v>140</v>
      </c>
      <c r="B4" s="61" t="s">
        <v>1076</v>
      </c>
      <c r="C4" s="62" t="s">
        <v>1077</v>
      </c>
      <c r="D4" s="63" t="s">
        <v>1078</v>
      </c>
      <c r="E4" s="63"/>
      <c r="F4" s="63"/>
      <c r="G4" s="63"/>
    </row>
    <row r="5" ht="33.75" customHeight="1" spans="1:7">
      <c r="A5" s="64"/>
      <c r="B5" s="64"/>
      <c r="C5" s="65"/>
      <c r="D5" s="64" t="s">
        <v>1079</v>
      </c>
      <c r="E5" s="64" t="s">
        <v>1080</v>
      </c>
      <c r="F5" s="64" t="s">
        <v>1081</v>
      </c>
      <c r="G5" s="64" t="s">
        <v>1082</v>
      </c>
    </row>
    <row r="6" ht="22.5" customHeight="1" spans="1:7">
      <c r="A6" s="66" t="s">
        <v>1057</v>
      </c>
      <c r="B6" s="67" t="s">
        <v>1054</v>
      </c>
      <c r="C6" s="68">
        <v>25</v>
      </c>
      <c r="D6" s="54">
        <f>SUM(E6:G6)</f>
        <v>236</v>
      </c>
      <c r="E6" s="68"/>
      <c r="F6" s="53">
        <v>236</v>
      </c>
      <c r="G6" s="53"/>
    </row>
  </sheetData>
  <mergeCells count="5">
    <mergeCell ref="A2:G2"/>
    <mergeCell ref="D4:G4"/>
    <mergeCell ref="A4:A5"/>
    <mergeCell ref="B4:B5"/>
    <mergeCell ref="C4:C5"/>
  </mergeCells>
  <pageMargins left="0.78" right="0.78" top="1.02" bottom="1.02" header="0.53" footer="0.5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showGridLines="0" workbookViewId="0">
      <selection activeCell="A1" sqref="A1"/>
    </sheetView>
  </sheetViews>
  <sheetFormatPr defaultColWidth="7.75" defaultRowHeight="13.5" customHeight="1"/>
  <cols>
    <col min="1" max="1" width="11.625" style="31" customWidth="1"/>
    <col min="2" max="2" width="37.375" style="31" customWidth="1"/>
    <col min="3" max="3" width="12.875" style="31" customWidth="1"/>
    <col min="4" max="6" width="11.75" style="31" customWidth="1"/>
    <col min="7" max="7" width="12.875" style="31" customWidth="1"/>
    <col min="8" max="10" width="11.75" style="31" customWidth="1"/>
    <col min="11" max="16384" width="7.75" style="31"/>
  </cols>
  <sheetData>
    <row r="1" customHeight="1" spans="1:10">
      <c r="A1" s="32"/>
      <c r="B1" s="33"/>
      <c r="C1" s="33"/>
      <c r="D1" s="33"/>
      <c r="E1" s="33"/>
      <c r="F1" s="33"/>
      <c r="G1" s="33"/>
      <c r="H1" s="33"/>
      <c r="I1" s="33"/>
      <c r="J1" s="33"/>
    </row>
    <row r="2" ht="45" customHeight="1" spans="1:10">
      <c r="A2" s="34" t="s">
        <v>1083</v>
      </c>
      <c r="B2" s="34"/>
      <c r="C2" s="34"/>
      <c r="D2" s="34"/>
      <c r="E2" s="34"/>
      <c r="F2" s="34"/>
      <c r="G2" s="34"/>
      <c r="H2" s="34"/>
      <c r="I2" s="34"/>
      <c r="J2" s="34"/>
    </row>
    <row r="3" ht="21" customHeight="1" spans="1:10">
      <c r="A3" s="35"/>
      <c r="B3" s="36"/>
      <c r="C3" s="36"/>
      <c r="D3" s="36"/>
      <c r="E3" s="36"/>
      <c r="F3" s="36"/>
      <c r="G3" s="36"/>
      <c r="H3" s="36"/>
      <c r="I3" s="36"/>
      <c r="J3" s="55" t="s">
        <v>21</v>
      </c>
    </row>
    <row r="4" ht="22.5" customHeight="1" spans="1:10">
      <c r="A4" s="37" t="s">
        <v>140</v>
      </c>
      <c r="B4" s="38" t="s">
        <v>1084</v>
      </c>
      <c r="C4" s="38" t="s">
        <v>1085</v>
      </c>
      <c r="D4" s="38"/>
      <c r="E4" s="38"/>
      <c r="F4" s="38"/>
      <c r="G4" s="38" t="s">
        <v>1078</v>
      </c>
      <c r="H4" s="38"/>
      <c r="I4" s="38"/>
      <c r="J4" s="38"/>
    </row>
    <row r="5" ht="22.5" customHeight="1" spans="1:10">
      <c r="A5" s="39"/>
      <c r="B5" s="38"/>
      <c r="C5" s="38" t="s">
        <v>408</v>
      </c>
      <c r="D5" s="38" t="s">
        <v>1086</v>
      </c>
      <c r="E5" s="38" t="s">
        <v>1087</v>
      </c>
      <c r="F5" s="38" t="s">
        <v>130</v>
      </c>
      <c r="G5" s="38" t="s">
        <v>408</v>
      </c>
      <c r="H5" s="38" t="s">
        <v>1086</v>
      </c>
      <c r="I5" s="38" t="s">
        <v>1087</v>
      </c>
      <c r="J5" s="38" t="s">
        <v>130</v>
      </c>
    </row>
    <row r="6" ht="32.25" customHeight="1" spans="1:10">
      <c r="A6" s="40" t="s">
        <v>1088</v>
      </c>
      <c r="B6" s="40" t="s">
        <v>1089</v>
      </c>
      <c r="C6" s="41">
        <f t="shared" ref="C6:C27" si="0">SUM(D6:F6)</f>
        <v>0</v>
      </c>
      <c r="D6" s="42"/>
      <c r="E6" s="42"/>
      <c r="F6" s="42"/>
      <c r="G6" s="41">
        <f t="shared" ref="G6:G27" si="1">SUM(H6:J6)</f>
        <v>0</v>
      </c>
      <c r="H6" s="42"/>
      <c r="I6" s="42"/>
      <c r="J6" s="42"/>
    </row>
    <row r="7" ht="32.25" customHeight="1" spans="1:10">
      <c r="A7" s="40" t="s">
        <v>1090</v>
      </c>
      <c r="B7" s="40" t="s">
        <v>1091</v>
      </c>
      <c r="C7" s="41">
        <f t="shared" si="0"/>
        <v>0</v>
      </c>
      <c r="D7" s="42"/>
      <c r="E7" s="42"/>
      <c r="F7" s="42"/>
      <c r="G7" s="41">
        <f t="shared" si="1"/>
        <v>0</v>
      </c>
      <c r="H7" s="42"/>
      <c r="I7" s="42"/>
      <c r="J7" s="42"/>
    </row>
    <row r="8" ht="32.25" customHeight="1" spans="1:10">
      <c r="A8" s="40" t="s">
        <v>1092</v>
      </c>
      <c r="B8" s="40" t="s">
        <v>1093</v>
      </c>
      <c r="C8" s="41">
        <f t="shared" si="0"/>
        <v>0</v>
      </c>
      <c r="D8" s="42"/>
      <c r="E8" s="42"/>
      <c r="F8" s="42"/>
      <c r="G8" s="41">
        <f t="shared" si="1"/>
        <v>0</v>
      </c>
      <c r="H8" s="42"/>
      <c r="I8" s="42"/>
      <c r="J8" s="42"/>
    </row>
    <row r="9" ht="32.25" customHeight="1" spans="1:10">
      <c r="A9" s="40" t="s">
        <v>1094</v>
      </c>
      <c r="B9" s="40" t="s">
        <v>1095</v>
      </c>
      <c r="C9" s="41">
        <f t="shared" si="0"/>
        <v>0</v>
      </c>
      <c r="D9" s="42"/>
      <c r="E9" s="42"/>
      <c r="F9" s="42"/>
      <c r="G9" s="41">
        <f t="shared" si="1"/>
        <v>0</v>
      </c>
      <c r="H9" s="42"/>
      <c r="I9" s="42"/>
      <c r="J9" s="42"/>
    </row>
    <row r="10" ht="32.25" customHeight="1" spans="1:10">
      <c r="A10" s="40" t="s">
        <v>1096</v>
      </c>
      <c r="B10" s="40" t="s">
        <v>1097</v>
      </c>
      <c r="C10" s="41">
        <f t="shared" si="0"/>
        <v>0</v>
      </c>
      <c r="D10" s="42"/>
      <c r="E10" s="42"/>
      <c r="F10" s="42"/>
      <c r="G10" s="41">
        <f t="shared" si="1"/>
        <v>0</v>
      </c>
      <c r="H10" s="42"/>
      <c r="I10" s="42"/>
      <c r="J10" s="42"/>
    </row>
    <row r="11" ht="32.25" customHeight="1" spans="1:10">
      <c r="A11" s="40" t="s">
        <v>1098</v>
      </c>
      <c r="B11" s="40" t="s">
        <v>1099</v>
      </c>
      <c r="C11" s="41">
        <f t="shared" si="0"/>
        <v>0</v>
      </c>
      <c r="D11" s="42"/>
      <c r="E11" s="42"/>
      <c r="F11" s="42"/>
      <c r="G11" s="41">
        <f t="shared" si="1"/>
        <v>0</v>
      </c>
      <c r="H11" s="42"/>
      <c r="I11" s="42"/>
      <c r="J11" s="42"/>
    </row>
    <row r="12" ht="32.25" customHeight="1" spans="1:10">
      <c r="A12" s="40" t="s">
        <v>1100</v>
      </c>
      <c r="B12" s="40" t="s">
        <v>1101</v>
      </c>
      <c r="C12" s="41">
        <f t="shared" si="0"/>
        <v>0</v>
      </c>
      <c r="D12" s="42"/>
      <c r="E12" s="42"/>
      <c r="F12" s="42"/>
      <c r="G12" s="41">
        <f t="shared" si="1"/>
        <v>0</v>
      </c>
      <c r="H12" s="42"/>
      <c r="I12" s="42"/>
      <c r="J12" s="42"/>
    </row>
    <row r="13" ht="32.25" customHeight="1" spans="1:10">
      <c r="A13" s="40" t="s">
        <v>1102</v>
      </c>
      <c r="B13" s="40" t="s">
        <v>1103</v>
      </c>
      <c r="C13" s="41">
        <f t="shared" si="0"/>
        <v>0</v>
      </c>
      <c r="D13" s="42"/>
      <c r="E13" s="42"/>
      <c r="F13" s="42"/>
      <c r="G13" s="41">
        <f t="shared" si="1"/>
        <v>0</v>
      </c>
      <c r="H13" s="42"/>
      <c r="I13" s="42"/>
      <c r="J13" s="42"/>
    </row>
    <row r="14" ht="32.25" customHeight="1" spans="1:10">
      <c r="A14" s="40" t="s">
        <v>1104</v>
      </c>
      <c r="B14" s="40" t="s">
        <v>1105</v>
      </c>
      <c r="C14" s="41">
        <f t="shared" si="0"/>
        <v>0</v>
      </c>
      <c r="D14" s="42"/>
      <c r="E14" s="42"/>
      <c r="F14" s="42"/>
      <c r="G14" s="41">
        <f t="shared" si="1"/>
        <v>0</v>
      </c>
      <c r="H14" s="42"/>
      <c r="I14" s="42"/>
      <c r="J14" s="42"/>
    </row>
    <row r="15" ht="32.25" customHeight="1" spans="1:10">
      <c r="A15" s="40" t="s">
        <v>1106</v>
      </c>
      <c r="B15" s="40" t="s">
        <v>1107</v>
      </c>
      <c r="C15" s="41">
        <f t="shared" si="0"/>
        <v>0</v>
      </c>
      <c r="D15" s="42"/>
      <c r="E15" s="42"/>
      <c r="F15" s="42"/>
      <c r="G15" s="41">
        <f t="shared" si="1"/>
        <v>0</v>
      </c>
      <c r="H15" s="42"/>
      <c r="I15" s="42"/>
      <c r="J15" s="42"/>
    </row>
    <row r="16" ht="32.25" customHeight="1" spans="1:10">
      <c r="A16" s="40" t="s">
        <v>1108</v>
      </c>
      <c r="B16" s="40" t="s">
        <v>1109</v>
      </c>
      <c r="C16" s="41">
        <f t="shared" si="0"/>
        <v>0</v>
      </c>
      <c r="D16" s="42"/>
      <c r="E16" s="42"/>
      <c r="F16" s="42"/>
      <c r="G16" s="41">
        <f t="shared" si="1"/>
        <v>0</v>
      </c>
      <c r="H16" s="42"/>
      <c r="I16" s="42"/>
      <c r="J16" s="42"/>
    </row>
    <row r="17" ht="32.25" customHeight="1" spans="1:10">
      <c r="A17" s="40" t="s">
        <v>1110</v>
      </c>
      <c r="B17" s="40" t="s">
        <v>1111</v>
      </c>
      <c r="C17" s="41">
        <f t="shared" si="0"/>
        <v>0</v>
      </c>
      <c r="D17" s="42"/>
      <c r="E17" s="42"/>
      <c r="F17" s="42"/>
      <c r="G17" s="41">
        <f t="shared" si="1"/>
        <v>419</v>
      </c>
      <c r="H17" s="42"/>
      <c r="I17" s="42"/>
      <c r="J17" s="42">
        <v>419</v>
      </c>
    </row>
    <row r="18" ht="32.25" customHeight="1" spans="1:10">
      <c r="A18" s="40" t="s">
        <v>1112</v>
      </c>
      <c r="B18" s="40" t="s">
        <v>1113</v>
      </c>
      <c r="C18" s="41">
        <f t="shared" si="0"/>
        <v>0</v>
      </c>
      <c r="D18" s="42"/>
      <c r="E18" s="42"/>
      <c r="F18" s="42"/>
      <c r="G18" s="41">
        <f t="shared" si="1"/>
        <v>0</v>
      </c>
      <c r="H18" s="42"/>
      <c r="I18" s="42"/>
      <c r="J18" s="42"/>
    </row>
    <row r="19" ht="32.25" customHeight="1" spans="1:10">
      <c r="A19" s="40" t="s">
        <v>1114</v>
      </c>
      <c r="B19" s="40" t="s">
        <v>1115</v>
      </c>
      <c r="C19" s="41">
        <f t="shared" si="0"/>
        <v>0</v>
      </c>
      <c r="D19" s="42"/>
      <c r="E19" s="42"/>
      <c r="F19" s="42"/>
      <c r="G19" s="41">
        <f t="shared" si="1"/>
        <v>0</v>
      </c>
      <c r="H19" s="42"/>
      <c r="I19" s="42"/>
      <c r="J19" s="42"/>
    </row>
    <row r="20" ht="32.25" customHeight="1" spans="1:10">
      <c r="A20" s="40" t="s">
        <v>1116</v>
      </c>
      <c r="B20" s="40" t="s">
        <v>1117</v>
      </c>
      <c r="C20" s="41">
        <f t="shared" si="0"/>
        <v>0</v>
      </c>
      <c r="D20" s="42"/>
      <c r="E20" s="42"/>
      <c r="F20" s="42"/>
      <c r="G20" s="41">
        <f t="shared" si="1"/>
        <v>0</v>
      </c>
      <c r="H20" s="42"/>
      <c r="I20" s="42"/>
      <c r="J20" s="42"/>
    </row>
    <row r="21" ht="32.25" customHeight="1" spans="1:10">
      <c r="A21" s="40" t="s">
        <v>1118</v>
      </c>
      <c r="B21" s="40" t="s">
        <v>1119</v>
      </c>
      <c r="C21" s="41">
        <f t="shared" si="0"/>
        <v>0</v>
      </c>
      <c r="D21" s="42"/>
      <c r="E21" s="42"/>
      <c r="F21" s="42"/>
      <c r="G21" s="41">
        <f t="shared" si="1"/>
        <v>0</v>
      </c>
      <c r="H21" s="42"/>
      <c r="I21" s="42"/>
      <c r="J21" s="42"/>
    </row>
    <row r="22" ht="32.25" customHeight="1" spans="1:10">
      <c r="A22" s="40" t="s">
        <v>1120</v>
      </c>
      <c r="B22" s="40" t="s">
        <v>1121</v>
      </c>
      <c r="C22" s="41">
        <f t="shared" si="0"/>
        <v>0</v>
      </c>
      <c r="D22" s="42"/>
      <c r="E22" s="42"/>
      <c r="F22" s="42"/>
      <c r="G22" s="41">
        <f t="shared" si="1"/>
        <v>0</v>
      </c>
      <c r="H22" s="42"/>
      <c r="I22" s="42"/>
      <c r="J22" s="42"/>
    </row>
    <row r="23" ht="32.25" customHeight="1" spans="1:10">
      <c r="A23" s="40" t="s">
        <v>1122</v>
      </c>
      <c r="B23" s="40" t="s">
        <v>1123</v>
      </c>
      <c r="C23" s="41">
        <f t="shared" si="0"/>
        <v>0</v>
      </c>
      <c r="D23" s="42"/>
      <c r="E23" s="42"/>
      <c r="F23" s="42"/>
      <c r="G23" s="41">
        <f t="shared" si="1"/>
        <v>0</v>
      </c>
      <c r="H23" s="42"/>
      <c r="I23" s="42"/>
      <c r="J23" s="42"/>
    </row>
    <row r="24" ht="32.25" customHeight="1" spans="1:10">
      <c r="A24" s="40" t="s">
        <v>1124</v>
      </c>
      <c r="B24" s="40" t="s">
        <v>1125</v>
      </c>
      <c r="C24" s="41">
        <f t="shared" si="0"/>
        <v>0</v>
      </c>
      <c r="D24" s="42"/>
      <c r="E24" s="42"/>
      <c r="F24" s="42"/>
      <c r="G24" s="41">
        <f t="shared" si="1"/>
        <v>0</v>
      </c>
      <c r="H24" s="42"/>
      <c r="I24" s="42"/>
      <c r="J24" s="42"/>
    </row>
    <row r="25" ht="32.25" customHeight="1" spans="1:10">
      <c r="A25" s="40" t="s">
        <v>1126</v>
      </c>
      <c r="B25" s="40" t="s">
        <v>1127</v>
      </c>
      <c r="C25" s="41">
        <f t="shared" si="0"/>
        <v>0</v>
      </c>
      <c r="D25" s="42"/>
      <c r="E25" s="42"/>
      <c r="F25" s="42"/>
      <c r="G25" s="41">
        <f t="shared" si="1"/>
        <v>0</v>
      </c>
      <c r="H25" s="42"/>
      <c r="I25" s="42"/>
      <c r="J25" s="42"/>
    </row>
    <row r="26" ht="32.25" customHeight="1" spans="1:10">
      <c r="A26" s="40" t="s">
        <v>1128</v>
      </c>
      <c r="B26" s="40" t="s">
        <v>1129</v>
      </c>
      <c r="C26" s="41">
        <f t="shared" si="0"/>
        <v>0</v>
      </c>
      <c r="D26" s="42"/>
      <c r="E26" s="42"/>
      <c r="F26" s="42"/>
      <c r="G26" s="41">
        <f t="shared" si="1"/>
        <v>0</v>
      </c>
      <c r="H26" s="42"/>
      <c r="I26" s="42"/>
      <c r="J26" s="42"/>
    </row>
    <row r="27" ht="32.25" customHeight="1" spans="1:10">
      <c r="A27" s="40" t="s">
        <v>1130</v>
      </c>
      <c r="B27" s="40" t="s">
        <v>1131</v>
      </c>
      <c r="C27" s="41">
        <f t="shared" si="0"/>
        <v>0</v>
      </c>
      <c r="D27" s="42"/>
      <c r="E27" s="42"/>
      <c r="F27" s="42"/>
      <c r="G27" s="41">
        <f t="shared" si="1"/>
        <v>0</v>
      </c>
      <c r="H27" s="42"/>
      <c r="I27" s="42"/>
      <c r="J27" s="42"/>
    </row>
    <row r="28" ht="32.25" customHeight="1" spans="1:10">
      <c r="A28" s="43"/>
      <c r="B28" s="44"/>
      <c r="C28" s="42"/>
      <c r="D28" s="42"/>
      <c r="E28" s="42"/>
      <c r="F28" s="42"/>
      <c r="G28" s="42"/>
      <c r="H28" s="42"/>
      <c r="I28" s="42"/>
      <c r="J28" s="42"/>
    </row>
    <row r="29" ht="32.25" customHeight="1" spans="1:10">
      <c r="A29" s="45"/>
      <c r="B29" s="46"/>
      <c r="C29" s="42"/>
      <c r="D29" s="42"/>
      <c r="E29" s="42"/>
      <c r="F29" s="42"/>
      <c r="G29" s="42"/>
      <c r="H29" s="42"/>
      <c r="I29" s="42"/>
      <c r="J29" s="42"/>
    </row>
    <row r="30" ht="32.25" customHeight="1" spans="1:10">
      <c r="A30" s="47"/>
      <c r="B30" s="48"/>
      <c r="C30" s="42"/>
      <c r="D30" s="42"/>
      <c r="E30" s="42"/>
      <c r="F30" s="42"/>
      <c r="G30" s="42"/>
      <c r="H30" s="42"/>
      <c r="I30" s="42"/>
      <c r="J30" s="42"/>
    </row>
    <row r="31" ht="32.25" customHeight="1" spans="1:10">
      <c r="A31" s="49"/>
      <c r="B31" s="50"/>
      <c r="C31" s="42"/>
      <c r="D31" s="42"/>
      <c r="E31" s="42"/>
      <c r="F31" s="42"/>
      <c r="G31" s="42"/>
      <c r="H31" s="42"/>
      <c r="I31" s="42"/>
      <c r="J31" s="42"/>
    </row>
    <row r="32" ht="32.25" customHeight="1" spans="1:10">
      <c r="A32" s="51"/>
      <c r="B32" s="52"/>
      <c r="C32" s="42"/>
      <c r="D32" s="42"/>
      <c r="E32" s="42"/>
      <c r="F32" s="42"/>
      <c r="G32" s="42"/>
      <c r="H32" s="42"/>
      <c r="I32" s="42"/>
      <c r="J32" s="42"/>
    </row>
    <row r="33" ht="32.25" customHeight="1" spans="1:10">
      <c r="A33" s="40" t="s">
        <v>1058</v>
      </c>
      <c r="B33" s="40" t="s">
        <v>1059</v>
      </c>
      <c r="C33" s="53"/>
      <c r="D33" s="54"/>
      <c r="E33" s="54"/>
      <c r="F33" s="54"/>
      <c r="G33" s="53"/>
      <c r="H33" s="54"/>
      <c r="I33" s="54"/>
      <c r="J33" s="54"/>
    </row>
    <row r="34" ht="32.25" customHeight="1" spans="1:10">
      <c r="A34" s="40" t="s">
        <v>1066</v>
      </c>
      <c r="B34" s="40" t="s">
        <v>1067</v>
      </c>
      <c r="C34" s="53"/>
      <c r="D34" s="54"/>
      <c r="E34" s="54"/>
      <c r="F34" s="54"/>
      <c r="G34" s="53"/>
      <c r="H34" s="54"/>
      <c r="I34" s="54"/>
      <c r="J34" s="54"/>
    </row>
    <row r="35" ht="32.25" customHeight="1" spans="1:10">
      <c r="A35" s="40" t="s">
        <v>1068</v>
      </c>
      <c r="B35" s="40" t="s">
        <v>1069</v>
      </c>
      <c r="C35" s="53">
        <v>183</v>
      </c>
      <c r="D35" s="54"/>
      <c r="E35" s="54"/>
      <c r="F35" s="54"/>
      <c r="G35" s="53"/>
      <c r="H35" s="54"/>
      <c r="I35" s="54"/>
      <c r="J35" s="54"/>
    </row>
  </sheetData>
  <mergeCells count="5">
    <mergeCell ref="A2:J2"/>
    <mergeCell ref="C4:F4"/>
    <mergeCell ref="G4:J4"/>
    <mergeCell ref="A4:A5"/>
    <mergeCell ref="B4:B5"/>
  </mergeCells>
  <pageMargins left="0.17" right="0.17" top="1.02" bottom="1.02" header="0.53" footer="0.53"/>
  <pageSetup paperSize="9" scale="65" orientation="portrait"/>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theme="8"/>
  </sheetPr>
  <dimension ref="A1:F12"/>
  <sheetViews>
    <sheetView zoomScale="115" zoomScaleNormal="115" topLeftCell="A2" workbookViewId="0">
      <selection activeCell="A3" sqref="A3"/>
    </sheetView>
  </sheetViews>
  <sheetFormatPr defaultColWidth="7.875" defaultRowHeight="14.25" outlineLevelCol="5"/>
  <cols>
    <col min="1" max="1" width="45.875" style="4" customWidth="1"/>
    <col min="2" max="2" width="18.75" style="7" customWidth="1"/>
    <col min="3" max="4" width="18.375" style="7" customWidth="1"/>
    <col min="5" max="5" width="15.75" style="26" customWidth="1"/>
    <col min="6" max="6" width="6.625" style="27" customWidth="1"/>
    <col min="7" max="256" width="7.875" style="4"/>
    <col min="257" max="257" width="45.875" style="4" customWidth="1"/>
    <col min="258" max="258" width="18.75" style="4" customWidth="1"/>
    <col min="259" max="260" width="18.375" style="4" customWidth="1"/>
    <col min="261" max="261" width="15.75" style="4" customWidth="1"/>
    <col min="262" max="262" width="6.625" style="4" customWidth="1"/>
    <col min="263" max="512" width="7.875" style="4"/>
    <col min="513" max="513" width="45.875" style="4" customWidth="1"/>
    <col min="514" max="514" width="18.75" style="4" customWidth="1"/>
    <col min="515" max="516" width="18.375" style="4" customWidth="1"/>
    <col min="517" max="517" width="15.75" style="4" customWidth="1"/>
    <col min="518" max="518" width="6.625" style="4" customWidth="1"/>
    <col min="519" max="768" width="7.875" style="4"/>
    <col min="769" max="769" width="45.875" style="4" customWidth="1"/>
    <col min="770" max="770" width="18.75" style="4" customWidth="1"/>
    <col min="771" max="772" width="18.375" style="4" customWidth="1"/>
    <col min="773" max="773" width="15.75" style="4" customWidth="1"/>
    <col min="774" max="774" width="6.625" style="4" customWidth="1"/>
    <col min="775" max="1024" width="7.875" style="4"/>
    <col min="1025" max="1025" width="45.875" style="4" customWidth="1"/>
    <col min="1026" max="1026" width="18.75" style="4" customWidth="1"/>
    <col min="1027" max="1028" width="18.375" style="4" customWidth="1"/>
    <col min="1029" max="1029" width="15.75" style="4" customWidth="1"/>
    <col min="1030" max="1030" width="6.625" style="4" customWidth="1"/>
    <col min="1031" max="1280" width="7.875" style="4"/>
    <col min="1281" max="1281" width="45.875" style="4" customWidth="1"/>
    <col min="1282" max="1282" width="18.75" style="4" customWidth="1"/>
    <col min="1283" max="1284" width="18.375" style="4" customWidth="1"/>
    <col min="1285" max="1285" width="15.75" style="4" customWidth="1"/>
    <col min="1286" max="1286" width="6.625" style="4" customWidth="1"/>
    <col min="1287" max="1536" width="7.875" style="4"/>
    <col min="1537" max="1537" width="45.875" style="4" customWidth="1"/>
    <col min="1538" max="1538" width="18.75" style="4" customWidth="1"/>
    <col min="1539" max="1540" width="18.375" style="4" customWidth="1"/>
    <col min="1541" max="1541" width="15.75" style="4" customWidth="1"/>
    <col min="1542" max="1542" width="6.625" style="4" customWidth="1"/>
    <col min="1543" max="1792" width="7.875" style="4"/>
    <col min="1793" max="1793" width="45.875" style="4" customWidth="1"/>
    <col min="1794" max="1794" width="18.75" style="4" customWidth="1"/>
    <col min="1795" max="1796" width="18.375" style="4" customWidth="1"/>
    <col min="1797" max="1797" width="15.75" style="4" customWidth="1"/>
    <col min="1798" max="1798" width="6.625" style="4" customWidth="1"/>
    <col min="1799" max="2048" width="7.875" style="4"/>
    <col min="2049" max="2049" width="45.875" style="4" customWidth="1"/>
    <col min="2050" max="2050" width="18.75" style="4" customWidth="1"/>
    <col min="2051" max="2052" width="18.375" style="4" customWidth="1"/>
    <col min="2053" max="2053" width="15.75" style="4" customWidth="1"/>
    <col min="2054" max="2054" width="6.625" style="4" customWidth="1"/>
    <col min="2055" max="2304" width="7.875" style="4"/>
    <col min="2305" max="2305" width="45.875" style="4" customWidth="1"/>
    <col min="2306" max="2306" width="18.75" style="4" customWidth="1"/>
    <col min="2307" max="2308" width="18.375" style="4" customWidth="1"/>
    <col min="2309" max="2309" width="15.75" style="4" customWidth="1"/>
    <col min="2310" max="2310" width="6.625" style="4" customWidth="1"/>
    <col min="2311" max="2560" width="7.875" style="4"/>
    <col min="2561" max="2561" width="45.875" style="4" customWidth="1"/>
    <col min="2562" max="2562" width="18.75" style="4" customWidth="1"/>
    <col min="2563" max="2564" width="18.375" style="4" customWidth="1"/>
    <col min="2565" max="2565" width="15.75" style="4" customWidth="1"/>
    <col min="2566" max="2566" width="6.625" style="4" customWidth="1"/>
    <col min="2567" max="2816" width="7.875" style="4"/>
    <col min="2817" max="2817" width="45.875" style="4" customWidth="1"/>
    <col min="2818" max="2818" width="18.75" style="4" customWidth="1"/>
    <col min="2819" max="2820" width="18.375" style="4" customWidth="1"/>
    <col min="2821" max="2821" width="15.75" style="4" customWidth="1"/>
    <col min="2822" max="2822" width="6.625" style="4" customWidth="1"/>
    <col min="2823" max="3072" width="7.875" style="4"/>
    <col min="3073" max="3073" width="45.875" style="4" customWidth="1"/>
    <col min="3074" max="3074" width="18.75" style="4" customWidth="1"/>
    <col min="3075" max="3076" width="18.375" style="4" customWidth="1"/>
    <col min="3077" max="3077" width="15.75" style="4" customWidth="1"/>
    <col min="3078" max="3078" width="6.625" style="4" customWidth="1"/>
    <col min="3079" max="3328" width="7.875" style="4"/>
    <col min="3329" max="3329" width="45.875" style="4" customWidth="1"/>
    <col min="3330" max="3330" width="18.75" style="4" customWidth="1"/>
    <col min="3331" max="3332" width="18.375" style="4" customWidth="1"/>
    <col min="3333" max="3333" width="15.75" style="4" customWidth="1"/>
    <col min="3334" max="3334" width="6.625" style="4" customWidth="1"/>
    <col min="3335" max="3584" width="7.875" style="4"/>
    <col min="3585" max="3585" width="45.875" style="4" customWidth="1"/>
    <col min="3586" max="3586" width="18.75" style="4" customWidth="1"/>
    <col min="3587" max="3588" width="18.375" style="4" customWidth="1"/>
    <col min="3589" max="3589" width="15.75" style="4" customWidth="1"/>
    <col min="3590" max="3590" width="6.625" style="4" customWidth="1"/>
    <col min="3591" max="3840" width="7.875" style="4"/>
    <col min="3841" max="3841" width="45.875" style="4" customWidth="1"/>
    <col min="3842" max="3842" width="18.75" style="4" customWidth="1"/>
    <col min="3843" max="3844" width="18.375" style="4" customWidth="1"/>
    <col min="3845" max="3845" width="15.75" style="4" customWidth="1"/>
    <col min="3846" max="3846" width="6.625" style="4" customWidth="1"/>
    <col min="3847" max="4096" width="7.875" style="4"/>
    <col min="4097" max="4097" width="45.875" style="4" customWidth="1"/>
    <col min="4098" max="4098" width="18.75" style="4" customWidth="1"/>
    <col min="4099" max="4100" width="18.375" style="4" customWidth="1"/>
    <col min="4101" max="4101" width="15.75" style="4" customWidth="1"/>
    <col min="4102" max="4102" width="6.625" style="4" customWidth="1"/>
    <col min="4103" max="4352" width="7.875" style="4"/>
    <col min="4353" max="4353" width="45.875" style="4" customWidth="1"/>
    <col min="4354" max="4354" width="18.75" style="4" customWidth="1"/>
    <col min="4355" max="4356" width="18.375" style="4" customWidth="1"/>
    <col min="4357" max="4357" width="15.75" style="4" customWidth="1"/>
    <col min="4358" max="4358" width="6.625" style="4" customWidth="1"/>
    <col min="4359" max="4608" width="7.875" style="4"/>
    <col min="4609" max="4609" width="45.875" style="4" customWidth="1"/>
    <col min="4610" max="4610" width="18.75" style="4" customWidth="1"/>
    <col min="4611" max="4612" width="18.375" style="4" customWidth="1"/>
    <col min="4613" max="4613" width="15.75" style="4" customWidth="1"/>
    <col min="4614" max="4614" width="6.625" style="4" customWidth="1"/>
    <col min="4615" max="4864" width="7.875" style="4"/>
    <col min="4865" max="4865" width="45.875" style="4" customWidth="1"/>
    <col min="4866" max="4866" width="18.75" style="4" customWidth="1"/>
    <col min="4867" max="4868" width="18.375" style="4" customWidth="1"/>
    <col min="4869" max="4869" width="15.75" style="4" customWidth="1"/>
    <col min="4870" max="4870" width="6.625" style="4" customWidth="1"/>
    <col min="4871" max="5120" width="7.875" style="4"/>
    <col min="5121" max="5121" width="45.875" style="4" customWidth="1"/>
    <col min="5122" max="5122" width="18.75" style="4" customWidth="1"/>
    <col min="5123" max="5124" width="18.375" style="4" customWidth="1"/>
    <col min="5125" max="5125" width="15.75" style="4" customWidth="1"/>
    <col min="5126" max="5126" width="6.625" style="4" customWidth="1"/>
    <col min="5127" max="5376" width="7.875" style="4"/>
    <col min="5377" max="5377" width="45.875" style="4" customWidth="1"/>
    <col min="5378" max="5378" width="18.75" style="4" customWidth="1"/>
    <col min="5379" max="5380" width="18.375" style="4" customWidth="1"/>
    <col min="5381" max="5381" width="15.75" style="4" customWidth="1"/>
    <col min="5382" max="5382" width="6.625" style="4" customWidth="1"/>
    <col min="5383" max="5632" width="7.875" style="4"/>
    <col min="5633" max="5633" width="45.875" style="4" customWidth="1"/>
    <col min="5634" max="5634" width="18.75" style="4" customWidth="1"/>
    <col min="5635" max="5636" width="18.375" style="4" customWidth="1"/>
    <col min="5637" max="5637" width="15.75" style="4" customWidth="1"/>
    <col min="5638" max="5638" width="6.625" style="4" customWidth="1"/>
    <col min="5639" max="5888" width="7.875" style="4"/>
    <col min="5889" max="5889" width="45.875" style="4" customWidth="1"/>
    <col min="5890" max="5890" width="18.75" style="4" customWidth="1"/>
    <col min="5891" max="5892" width="18.375" style="4" customWidth="1"/>
    <col min="5893" max="5893" width="15.75" style="4" customWidth="1"/>
    <col min="5894" max="5894" width="6.625" style="4" customWidth="1"/>
    <col min="5895" max="6144" width="7.875" style="4"/>
    <col min="6145" max="6145" width="45.875" style="4" customWidth="1"/>
    <col min="6146" max="6146" width="18.75" style="4" customWidth="1"/>
    <col min="6147" max="6148" width="18.375" style="4" customWidth="1"/>
    <col min="6149" max="6149" width="15.75" style="4" customWidth="1"/>
    <col min="6150" max="6150" width="6.625" style="4" customWidth="1"/>
    <col min="6151" max="6400" width="7.875" style="4"/>
    <col min="6401" max="6401" width="45.875" style="4" customWidth="1"/>
    <col min="6402" max="6402" width="18.75" style="4" customWidth="1"/>
    <col min="6403" max="6404" width="18.375" style="4" customWidth="1"/>
    <col min="6405" max="6405" width="15.75" style="4" customWidth="1"/>
    <col min="6406" max="6406" width="6.625" style="4" customWidth="1"/>
    <col min="6407" max="6656" width="7.875" style="4"/>
    <col min="6657" max="6657" width="45.875" style="4" customWidth="1"/>
    <col min="6658" max="6658" width="18.75" style="4" customWidth="1"/>
    <col min="6659" max="6660" width="18.375" style="4" customWidth="1"/>
    <col min="6661" max="6661" width="15.75" style="4" customWidth="1"/>
    <col min="6662" max="6662" width="6.625" style="4" customWidth="1"/>
    <col min="6663" max="6912" width="7.875" style="4"/>
    <col min="6913" max="6913" width="45.875" style="4" customWidth="1"/>
    <col min="6914" max="6914" width="18.75" style="4" customWidth="1"/>
    <col min="6915" max="6916" width="18.375" style="4" customWidth="1"/>
    <col min="6917" max="6917" width="15.75" style="4" customWidth="1"/>
    <col min="6918" max="6918" width="6.625" style="4" customWidth="1"/>
    <col min="6919" max="7168" width="7.875" style="4"/>
    <col min="7169" max="7169" width="45.875" style="4" customWidth="1"/>
    <col min="7170" max="7170" width="18.75" style="4" customWidth="1"/>
    <col min="7171" max="7172" width="18.375" style="4" customWidth="1"/>
    <col min="7173" max="7173" width="15.75" style="4" customWidth="1"/>
    <col min="7174" max="7174" width="6.625" style="4" customWidth="1"/>
    <col min="7175" max="7424" width="7.875" style="4"/>
    <col min="7425" max="7425" width="45.875" style="4" customWidth="1"/>
    <col min="7426" max="7426" width="18.75" style="4" customWidth="1"/>
    <col min="7427" max="7428" width="18.375" style="4" customWidth="1"/>
    <col min="7429" max="7429" width="15.75" style="4" customWidth="1"/>
    <col min="7430" max="7430" width="6.625" style="4" customWidth="1"/>
    <col min="7431" max="7680" width="7.875" style="4"/>
    <col min="7681" max="7681" width="45.875" style="4" customWidth="1"/>
    <col min="7682" max="7682" width="18.75" style="4" customWidth="1"/>
    <col min="7683" max="7684" width="18.375" style="4" customWidth="1"/>
    <col min="7685" max="7685" width="15.75" style="4" customWidth="1"/>
    <col min="7686" max="7686" width="6.625" style="4" customWidth="1"/>
    <col min="7687" max="7936" width="7.875" style="4"/>
    <col min="7937" max="7937" width="45.875" style="4" customWidth="1"/>
    <col min="7938" max="7938" width="18.75" style="4" customWidth="1"/>
    <col min="7939" max="7940" width="18.375" style="4" customWidth="1"/>
    <col min="7941" max="7941" width="15.75" style="4" customWidth="1"/>
    <col min="7942" max="7942" width="6.625" style="4" customWidth="1"/>
    <col min="7943" max="8192" width="7.875" style="4"/>
    <col min="8193" max="8193" width="45.875" style="4" customWidth="1"/>
    <col min="8194" max="8194" width="18.75" style="4" customWidth="1"/>
    <col min="8195" max="8196" width="18.375" style="4" customWidth="1"/>
    <col min="8197" max="8197" width="15.75" style="4" customWidth="1"/>
    <col min="8198" max="8198" width="6.625" style="4" customWidth="1"/>
    <col min="8199" max="8448" width="7.875" style="4"/>
    <col min="8449" max="8449" width="45.875" style="4" customWidth="1"/>
    <col min="8450" max="8450" width="18.75" style="4" customWidth="1"/>
    <col min="8451" max="8452" width="18.375" style="4" customWidth="1"/>
    <col min="8453" max="8453" width="15.75" style="4" customWidth="1"/>
    <col min="8454" max="8454" width="6.625" style="4" customWidth="1"/>
    <col min="8455" max="8704" width="7.875" style="4"/>
    <col min="8705" max="8705" width="45.875" style="4" customWidth="1"/>
    <col min="8706" max="8706" width="18.75" style="4" customWidth="1"/>
    <col min="8707" max="8708" width="18.375" style="4" customWidth="1"/>
    <col min="8709" max="8709" width="15.75" style="4" customWidth="1"/>
    <col min="8710" max="8710" width="6.625" style="4" customWidth="1"/>
    <col min="8711" max="8960" width="7.875" style="4"/>
    <col min="8961" max="8961" width="45.875" style="4" customWidth="1"/>
    <col min="8962" max="8962" width="18.75" style="4" customWidth="1"/>
    <col min="8963" max="8964" width="18.375" style="4" customWidth="1"/>
    <col min="8965" max="8965" width="15.75" style="4" customWidth="1"/>
    <col min="8966" max="8966" width="6.625" style="4" customWidth="1"/>
    <col min="8967" max="9216" width="7.875" style="4"/>
    <col min="9217" max="9217" width="45.875" style="4" customWidth="1"/>
    <col min="9218" max="9218" width="18.75" style="4" customWidth="1"/>
    <col min="9219" max="9220" width="18.375" style="4" customWidth="1"/>
    <col min="9221" max="9221" width="15.75" style="4" customWidth="1"/>
    <col min="9222" max="9222" width="6.625" style="4" customWidth="1"/>
    <col min="9223" max="9472" width="7.875" style="4"/>
    <col min="9473" max="9473" width="45.875" style="4" customWidth="1"/>
    <col min="9474" max="9474" width="18.75" style="4" customWidth="1"/>
    <col min="9475" max="9476" width="18.375" style="4" customWidth="1"/>
    <col min="9477" max="9477" width="15.75" style="4" customWidth="1"/>
    <col min="9478" max="9478" width="6.625" style="4" customWidth="1"/>
    <col min="9479" max="9728" width="7.875" style="4"/>
    <col min="9729" max="9729" width="45.875" style="4" customWidth="1"/>
    <col min="9730" max="9730" width="18.75" style="4" customWidth="1"/>
    <col min="9731" max="9732" width="18.375" style="4" customWidth="1"/>
    <col min="9733" max="9733" width="15.75" style="4" customWidth="1"/>
    <col min="9734" max="9734" width="6.625" style="4" customWidth="1"/>
    <col min="9735" max="9984" width="7.875" style="4"/>
    <col min="9985" max="9985" width="45.875" style="4" customWidth="1"/>
    <col min="9986" max="9986" width="18.75" style="4" customWidth="1"/>
    <col min="9987" max="9988" width="18.375" style="4" customWidth="1"/>
    <col min="9989" max="9989" width="15.75" style="4" customWidth="1"/>
    <col min="9990" max="9990" width="6.625" style="4" customWidth="1"/>
    <col min="9991" max="10240" width="7.875" style="4"/>
    <col min="10241" max="10241" width="45.875" style="4" customWidth="1"/>
    <col min="10242" max="10242" width="18.75" style="4" customWidth="1"/>
    <col min="10243" max="10244" width="18.375" style="4" customWidth="1"/>
    <col min="10245" max="10245" width="15.75" style="4" customWidth="1"/>
    <col min="10246" max="10246" width="6.625" style="4" customWidth="1"/>
    <col min="10247" max="10496" width="7.875" style="4"/>
    <col min="10497" max="10497" width="45.875" style="4" customWidth="1"/>
    <col min="10498" max="10498" width="18.75" style="4" customWidth="1"/>
    <col min="10499" max="10500" width="18.375" style="4" customWidth="1"/>
    <col min="10501" max="10501" width="15.75" style="4" customWidth="1"/>
    <col min="10502" max="10502" width="6.625" style="4" customWidth="1"/>
    <col min="10503" max="10752" width="7.875" style="4"/>
    <col min="10753" max="10753" width="45.875" style="4" customWidth="1"/>
    <col min="10754" max="10754" width="18.75" style="4" customWidth="1"/>
    <col min="10755" max="10756" width="18.375" style="4" customWidth="1"/>
    <col min="10757" max="10757" width="15.75" style="4" customWidth="1"/>
    <col min="10758" max="10758" width="6.625" style="4" customWidth="1"/>
    <col min="10759" max="11008" width="7.875" style="4"/>
    <col min="11009" max="11009" width="45.875" style="4" customWidth="1"/>
    <col min="11010" max="11010" width="18.75" style="4" customWidth="1"/>
    <col min="11011" max="11012" width="18.375" style="4" customWidth="1"/>
    <col min="11013" max="11013" width="15.75" style="4" customWidth="1"/>
    <col min="11014" max="11014" width="6.625" style="4" customWidth="1"/>
    <col min="11015" max="11264" width="7.875" style="4"/>
    <col min="11265" max="11265" width="45.875" style="4" customWidth="1"/>
    <col min="11266" max="11266" width="18.75" style="4" customWidth="1"/>
    <col min="11267" max="11268" width="18.375" style="4" customWidth="1"/>
    <col min="11269" max="11269" width="15.75" style="4" customWidth="1"/>
    <col min="11270" max="11270" width="6.625" style="4" customWidth="1"/>
    <col min="11271" max="11520" width="7.875" style="4"/>
    <col min="11521" max="11521" width="45.875" style="4" customWidth="1"/>
    <col min="11522" max="11522" width="18.75" style="4" customWidth="1"/>
    <col min="11523" max="11524" width="18.375" style="4" customWidth="1"/>
    <col min="11525" max="11525" width="15.75" style="4" customWidth="1"/>
    <col min="11526" max="11526" width="6.625" style="4" customWidth="1"/>
    <col min="11527" max="11776" width="7.875" style="4"/>
    <col min="11777" max="11777" width="45.875" style="4" customWidth="1"/>
    <col min="11778" max="11778" width="18.75" style="4" customWidth="1"/>
    <col min="11779" max="11780" width="18.375" style="4" customWidth="1"/>
    <col min="11781" max="11781" width="15.75" style="4" customWidth="1"/>
    <col min="11782" max="11782" width="6.625" style="4" customWidth="1"/>
    <col min="11783" max="12032" width="7.875" style="4"/>
    <col min="12033" max="12033" width="45.875" style="4" customWidth="1"/>
    <col min="12034" max="12034" width="18.75" style="4" customWidth="1"/>
    <col min="12035" max="12036" width="18.375" style="4" customWidth="1"/>
    <col min="12037" max="12037" width="15.75" style="4" customWidth="1"/>
    <col min="12038" max="12038" width="6.625" style="4" customWidth="1"/>
    <col min="12039" max="12288" width="7.875" style="4"/>
    <col min="12289" max="12289" width="45.875" style="4" customWidth="1"/>
    <col min="12290" max="12290" width="18.75" style="4" customWidth="1"/>
    <col min="12291" max="12292" width="18.375" style="4" customWidth="1"/>
    <col min="12293" max="12293" width="15.75" style="4" customWidth="1"/>
    <col min="12294" max="12294" width="6.625" style="4" customWidth="1"/>
    <col min="12295" max="12544" width="7.875" style="4"/>
    <col min="12545" max="12545" width="45.875" style="4" customWidth="1"/>
    <col min="12546" max="12546" width="18.75" style="4" customWidth="1"/>
    <col min="12547" max="12548" width="18.375" style="4" customWidth="1"/>
    <col min="12549" max="12549" width="15.75" style="4" customWidth="1"/>
    <col min="12550" max="12550" width="6.625" style="4" customWidth="1"/>
    <col min="12551" max="12800" width="7.875" style="4"/>
    <col min="12801" max="12801" width="45.875" style="4" customWidth="1"/>
    <col min="12802" max="12802" width="18.75" style="4" customWidth="1"/>
    <col min="12803" max="12804" width="18.375" style="4" customWidth="1"/>
    <col min="12805" max="12805" width="15.75" style="4" customWidth="1"/>
    <col min="12806" max="12806" width="6.625" style="4" customWidth="1"/>
    <col min="12807" max="13056" width="7.875" style="4"/>
    <col min="13057" max="13057" width="45.875" style="4" customWidth="1"/>
    <col min="13058" max="13058" width="18.75" style="4" customWidth="1"/>
    <col min="13059" max="13060" width="18.375" style="4" customWidth="1"/>
    <col min="13061" max="13061" width="15.75" style="4" customWidth="1"/>
    <col min="13062" max="13062" width="6.625" style="4" customWidth="1"/>
    <col min="13063" max="13312" width="7.875" style="4"/>
    <col min="13313" max="13313" width="45.875" style="4" customWidth="1"/>
    <col min="13314" max="13314" width="18.75" style="4" customWidth="1"/>
    <col min="13315" max="13316" width="18.375" style="4" customWidth="1"/>
    <col min="13317" max="13317" width="15.75" style="4" customWidth="1"/>
    <col min="13318" max="13318" width="6.625" style="4" customWidth="1"/>
    <col min="13319" max="13568" width="7.875" style="4"/>
    <col min="13569" max="13569" width="45.875" style="4" customWidth="1"/>
    <col min="13570" max="13570" width="18.75" style="4" customWidth="1"/>
    <col min="13571" max="13572" width="18.375" style="4" customWidth="1"/>
    <col min="13573" max="13573" width="15.75" style="4" customWidth="1"/>
    <col min="13574" max="13574" width="6.625" style="4" customWidth="1"/>
    <col min="13575" max="13824" width="7.875" style="4"/>
    <col min="13825" max="13825" width="45.875" style="4" customWidth="1"/>
    <col min="13826" max="13826" width="18.75" style="4" customWidth="1"/>
    <col min="13827" max="13828" width="18.375" style="4" customWidth="1"/>
    <col min="13829" max="13829" width="15.75" style="4" customWidth="1"/>
    <col min="13830" max="13830" width="6.625" style="4" customWidth="1"/>
    <col min="13831" max="14080" width="7.875" style="4"/>
    <col min="14081" max="14081" width="45.875" style="4" customWidth="1"/>
    <col min="14082" max="14082" width="18.75" style="4" customWidth="1"/>
    <col min="14083" max="14084" width="18.375" style="4" customWidth="1"/>
    <col min="14085" max="14085" width="15.75" style="4" customWidth="1"/>
    <col min="14086" max="14086" width="6.625" style="4" customWidth="1"/>
    <col min="14087" max="14336" width="7.875" style="4"/>
    <col min="14337" max="14337" width="45.875" style="4" customWidth="1"/>
    <col min="14338" max="14338" width="18.75" style="4" customWidth="1"/>
    <col min="14339" max="14340" width="18.375" style="4" customWidth="1"/>
    <col min="14341" max="14341" width="15.75" style="4" customWidth="1"/>
    <col min="14342" max="14342" width="6.625" style="4" customWidth="1"/>
    <col min="14343" max="14592" width="7.875" style="4"/>
    <col min="14593" max="14593" width="45.875" style="4" customWidth="1"/>
    <col min="14594" max="14594" width="18.75" style="4" customWidth="1"/>
    <col min="14595" max="14596" width="18.375" style="4" customWidth="1"/>
    <col min="14597" max="14597" width="15.75" style="4" customWidth="1"/>
    <col min="14598" max="14598" width="6.625" style="4" customWidth="1"/>
    <col min="14599" max="14848" width="7.875" style="4"/>
    <col min="14849" max="14849" width="45.875" style="4" customWidth="1"/>
    <col min="14850" max="14850" width="18.75" style="4" customWidth="1"/>
    <col min="14851" max="14852" width="18.375" style="4" customWidth="1"/>
    <col min="14853" max="14853" width="15.75" style="4" customWidth="1"/>
    <col min="14854" max="14854" width="6.625" style="4" customWidth="1"/>
    <col min="14855" max="15104" width="7.875" style="4"/>
    <col min="15105" max="15105" width="45.875" style="4" customWidth="1"/>
    <col min="15106" max="15106" width="18.75" style="4" customWidth="1"/>
    <col min="15107" max="15108" width="18.375" style="4" customWidth="1"/>
    <col min="15109" max="15109" width="15.75" style="4" customWidth="1"/>
    <col min="15110" max="15110" width="6.625" style="4" customWidth="1"/>
    <col min="15111" max="15360" width="7.875" style="4"/>
    <col min="15361" max="15361" width="45.875" style="4" customWidth="1"/>
    <col min="15362" max="15362" width="18.75" style="4" customWidth="1"/>
    <col min="15363" max="15364" width="18.375" style="4" customWidth="1"/>
    <col min="15365" max="15365" width="15.75" style="4" customWidth="1"/>
    <col min="15366" max="15366" width="6.625" style="4" customWidth="1"/>
    <col min="15367" max="15616" width="7.875" style="4"/>
    <col min="15617" max="15617" width="45.875" style="4" customWidth="1"/>
    <col min="15618" max="15618" width="18.75" style="4" customWidth="1"/>
    <col min="15619" max="15620" width="18.375" style="4" customWidth="1"/>
    <col min="15621" max="15621" width="15.75" style="4" customWidth="1"/>
    <col min="15622" max="15622" width="6.625" style="4" customWidth="1"/>
    <col min="15623" max="15872" width="7.875" style="4"/>
    <col min="15873" max="15873" width="45.875" style="4" customWidth="1"/>
    <col min="15874" max="15874" width="18.75" style="4" customWidth="1"/>
    <col min="15875" max="15876" width="18.375" style="4" customWidth="1"/>
    <col min="15877" max="15877" width="15.75" style="4" customWidth="1"/>
    <col min="15878" max="15878" width="6.625" style="4" customWidth="1"/>
    <col min="15879" max="16128" width="7.875" style="4"/>
    <col min="16129" max="16129" width="45.875" style="4" customWidth="1"/>
    <col min="16130" max="16130" width="18.75" style="4" customWidth="1"/>
    <col min="16131" max="16132" width="18.375" style="4" customWidth="1"/>
    <col min="16133" max="16133" width="15.75" style="4" customWidth="1"/>
    <col min="16134" max="16134" width="6.625" style="4" customWidth="1"/>
    <col min="16135" max="16384" width="7.875" style="4"/>
  </cols>
  <sheetData>
    <row r="1" ht="13.5" hidden="1" customHeight="1" spans="1:1">
      <c r="A1" s="28"/>
    </row>
    <row r="2" ht="36.75" customHeight="1" spans="1:5">
      <c r="A2" s="5" t="s">
        <v>1132</v>
      </c>
      <c r="B2" s="5"/>
      <c r="C2" s="5"/>
      <c r="D2" s="5"/>
      <c r="E2" s="5"/>
    </row>
    <row r="3" ht="27.75" customHeight="1" spans="1:5">
      <c r="A3" s="6"/>
      <c r="E3" s="8" t="s">
        <v>21</v>
      </c>
    </row>
    <row r="4" s="1" customFormat="1" ht="27.2" customHeight="1" spans="1:6">
      <c r="A4" s="9" t="s">
        <v>1133</v>
      </c>
      <c r="B4" s="10" t="s">
        <v>1134</v>
      </c>
      <c r="C4" s="10" t="s">
        <v>1078</v>
      </c>
      <c r="D4" s="11" t="s">
        <v>1135</v>
      </c>
      <c r="E4" s="11"/>
      <c r="F4" s="12"/>
    </row>
    <row r="5" s="1" customFormat="1" ht="27.2" customHeight="1" spans="1:6">
      <c r="A5" s="13"/>
      <c r="B5" s="14"/>
      <c r="C5" s="14"/>
      <c r="D5" s="11" t="s">
        <v>1136</v>
      </c>
      <c r="E5" s="11" t="s">
        <v>1137</v>
      </c>
      <c r="F5" s="12"/>
    </row>
    <row r="6" s="25" customFormat="1" ht="27.2" customHeight="1" spans="1:6">
      <c r="A6" s="15" t="s">
        <v>1138</v>
      </c>
      <c r="B6" s="16">
        <v>8022</v>
      </c>
      <c r="C6" s="17">
        <v>9106.6</v>
      </c>
      <c r="D6" s="18">
        <f>C6-B6</f>
        <v>1084.6</v>
      </c>
      <c r="E6" s="19">
        <f>IF(B6=0,,D6/B6*100)</f>
        <v>13.5203191224134</v>
      </c>
      <c r="F6" s="29"/>
    </row>
    <row r="7" s="3" customFormat="1" ht="27.2" customHeight="1" spans="1:6">
      <c r="A7" s="20" t="s">
        <v>1139</v>
      </c>
      <c r="B7" s="17"/>
      <c r="C7" s="17"/>
      <c r="D7" s="18">
        <f>C7-B7</f>
        <v>0</v>
      </c>
      <c r="E7" s="19">
        <f>IF(B7=0,,D7/B7*100)</f>
        <v>0</v>
      </c>
      <c r="F7" s="24"/>
    </row>
    <row r="8" s="3" customFormat="1" ht="27.2" customHeight="1" spans="1:6">
      <c r="A8" s="30" t="s">
        <v>1140</v>
      </c>
      <c r="B8" s="16">
        <v>8022</v>
      </c>
      <c r="C8" s="17">
        <v>9106.6</v>
      </c>
      <c r="D8" s="18">
        <f>C8-B8</f>
        <v>1084.6</v>
      </c>
      <c r="E8" s="19">
        <f>IF(B8=0,,D8/B8*100)</f>
        <v>13.5203191224134</v>
      </c>
      <c r="F8" s="24"/>
    </row>
    <row r="9" s="3" customFormat="1" ht="27.2" customHeight="1" spans="1:6">
      <c r="A9" s="20" t="s">
        <v>1141</v>
      </c>
      <c r="B9" s="16"/>
      <c r="C9" s="17"/>
      <c r="D9" s="18"/>
      <c r="E9" s="19"/>
      <c r="F9" s="24"/>
    </row>
    <row r="10" s="3" customFormat="1" ht="27.2" customHeight="1" spans="1:6">
      <c r="A10" s="20" t="s">
        <v>1142</v>
      </c>
      <c r="B10" s="16"/>
      <c r="C10" s="16"/>
      <c r="D10" s="18"/>
      <c r="E10" s="19"/>
      <c r="F10" s="24"/>
    </row>
    <row r="11" s="3" customFormat="1" ht="27.2" customHeight="1" spans="1:6">
      <c r="A11" s="23" t="s">
        <v>1143</v>
      </c>
      <c r="B11" s="16"/>
      <c r="C11" s="16"/>
      <c r="D11" s="18"/>
      <c r="E11" s="19"/>
      <c r="F11" s="24"/>
    </row>
    <row r="12" s="3" customFormat="1" ht="27.2" customHeight="1" spans="1:6">
      <c r="A12" s="20" t="s">
        <v>1144</v>
      </c>
      <c r="B12" s="16"/>
      <c r="C12" s="16"/>
      <c r="D12" s="18"/>
      <c r="E12" s="19"/>
      <c r="F12" s="24"/>
    </row>
  </sheetData>
  <mergeCells count="5">
    <mergeCell ref="A2:E2"/>
    <mergeCell ref="D4:E4"/>
    <mergeCell ref="A4:A5"/>
    <mergeCell ref="B4:B5"/>
    <mergeCell ref="C4:C5"/>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theme="8"/>
  </sheetPr>
  <dimension ref="A1:F12"/>
  <sheetViews>
    <sheetView workbookViewId="0">
      <selection activeCell="A2" sqref="A2"/>
    </sheetView>
  </sheetViews>
  <sheetFormatPr defaultColWidth="7.875" defaultRowHeight="14.25" outlineLevelCol="5"/>
  <cols>
    <col min="1" max="1" width="45.875" style="4" customWidth="1"/>
    <col min="2" max="2" width="18.75" style="4" customWidth="1"/>
    <col min="3" max="4" width="18.375" style="4" customWidth="1"/>
    <col min="5" max="5" width="15.75" style="4" customWidth="1"/>
    <col min="6" max="6" width="11.125" style="4" customWidth="1"/>
    <col min="7" max="256" width="7.875" style="4"/>
    <col min="257" max="257" width="45.875" style="4" customWidth="1"/>
    <col min="258" max="258" width="18.75" style="4" customWidth="1"/>
    <col min="259" max="260" width="18.375" style="4" customWidth="1"/>
    <col min="261" max="261" width="15.75" style="4" customWidth="1"/>
    <col min="262" max="262" width="11.125" style="4" customWidth="1"/>
    <col min="263" max="512" width="7.875" style="4"/>
    <col min="513" max="513" width="45.875" style="4" customWidth="1"/>
    <col min="514" max="514" width="18.75" style="4" customWidth="1"/>
    <col min="515" max="516" width="18.375" style="4" customWidth="1"/>
    <col min="517" max="517" width="15.75" style="4" customWidth="1"/>
    <col min="518" max="518" width="11.125" style="4" customWidth="1"/>
    <col min="519" max="768" width="7.875" style="4"/>
    <col min="769" max="769" width="45.875" style="4" customWidth="1"/>
    <col min="770" max="770" width="18.75" style="4" customWidth="1"/>
    <col min="771" max="772" width="18.375" style="4" customWidth="1"/>
    <col min="773" max="773" width="15.75" style="4" customWidth="1"/>
    <col min="774" max="774" width="11.125" style="4" customWidth="1"/>
    <col min="775" max="1024" width="7.875" style="4"/>
    <col min="1025" max="1025" width="45.875" style="4" customWidth="1"/>
    <col min="1026" max="1026" width="18.75" style="4" customWidth="1"/>
    <col min="1027" max="1028" width="18.375" style="4" customWidth="1"/>
    <col min="1029" max="1029" width="15.75" style="4" customWidth="1"/>
    <col min="1030" max="1030" width="11.125" style="4" customWidth="1"/>
    <col min="1031" max="1280" width="7.875" style="4"/>
    <col min="1281" max="1281" width="45.875" style="4" customWidth="1"/>
    <col min="1282" max="1282" width="18.75" style="4" customWidth="1"/>
    <col min="1283" max="1284" width="18.375" style="4" customWidth="1"/>
    <col min="1285" max="1285" width="15.75" style="4" customWidth="1"/>
    <col min="1286" max="1286" width="11.125" style="4" customWidth="1"/>
    <col min="1287" max="1536" width="7.875" style="4"/>
    <col min="1537" max="1537" width="45.875" style="4" customWidth="1"/>
    <col min="1538" max="1538" width="18.75" style="4" customWidth="1"/>
    <col min="1539" max="1540" width="18.375" style="4" customWidth="1"/>
    <col min="1541" max="1541" width="15.75" style="4" customWidth="1"/>
    <col min="1542" max="1542" width="11.125" style="4" customWidth="1"/>
    <col min="1543" max="1792" width="7.875" style="4"/>
    <col min="1793" max="1793" width="45.875" style="4" customWidth="1"/>
    <col min="1794" max="1794" width="18.75" style="4" customWidth="1"/>
    <col min="1795" max="1796" width="18.375" style="4" customWidth="1"/>
    <col min="1797" max="1797" width="15.75" style="4" customWidth="1"/>
    <col min="1798" max="1798" width="11.125" style="4" customWidth="1"/>
    <col min="1799" max="2048" width="7.875" style="4"/>
    <col min="2049" max="2049" width="45.875" style="4" customWidth="1"/>
    <col min="2050" max="2050" width="18.75" style="4" customWidth="1"/>
    <col min="2051" max="2052" width="18.375" style="4" customWidth="1"/>
    <col min="2053" max="2053" width="15.75" style="4" customWidth="1"/>
    <col min="2054" max="2054" width="11.125" style="4" customWidth="1"/>
    <col min="2055" max="2304" width="7.875" style="4"/>
    <col min="2305" max="2305" width="45.875" style="4" customWidth="1"/>
    <col min="2306" max="2306" width="18.75" style="4" customWidth="1"/>
    <col min="2307" max="2308" width="18.375" style="4" customWidth="1"/>
    <col min="2309" max="2309" width="15.75" style="4" customWidth="1"/>
    <col min="2310" max="2310" width="11.125" style="4" customWidth="1"/>
    <col min="2311" max="2560" width="7.875" style="4"/>
    <col min="2561" max="2561" width="45.875" style="4" customWidth="1"/>
    <col min="2562" max="2562" width="18.75" style="4" customWidth="1"/>
    <col min="2563" max="2564" width="18.375" style="4" customWidth="1"/>
    <col min="2565" max="2565" width="15.75" style="4" customWidth="1"/>
    <col min="2566" max="2566" width="11.125" style="4" customWidth="1"/>
    <col min="2567" max="2816" width="7.875" style="4"/>
    <col min="2817" max="2817" width="45.875" style="4" customWidth="1"/>
    <col min="2818" max="2818" width="18.75" style="4" customWidth="1"/>
    <col min="2819" max="2820" width="18.375" style="4" customWidth="1"/>
    <col min="2821" max="2821" width="15.75" style="4" customWidth="1"/>
    <col min="2822" max="2822" width="11.125" style="4" customWidth="1"/>
    <col min="2823" max="3072" width="7.875" style="4"/>
    <col min="3073" max="3073" width="45.875" style="4" customWidth="1"/>
    <col min="3074" max="3074" width="18.75" style="4" customWidth="1"/>
    <col min="3075" max="3076" width="18.375" style="4" customWidth="1"/>
    <col min="3077" max="3077" width="15.75" style="4" customWidth="1"/>
    <col min="3078" max="3078" width="11.125" style="4" customWidth="1"/>
    <col min="3079" max="3328" width="7.875" style="4"/>
    <col min="3329" max="3329" width="45.875" style="4" customWidth="1"/>
    <col min="3330" max="3330" width="18.75" style="4" customWidth="1"/>
    <col min="3331" max="3332" width="18.375" style="4" customWidth="1"/>
    <col min="3333" max="3333" width="15.75" style="4" customWidth="1"/>
    <col min="3334" max="3334" width="11.125" style="4" customWidth="1"/>
    <col min="3335" max="3584" width="7.875" style="4"/>
    <col min="3585" max="3585" width="45.875" style="4" customWidth="1"/>
    <col min="3586" max="3586" width="18.75" style="4" customWidth="1"/>
    <col min="3587" max="3588" width="18.375" style="4" customWidth="1"/>
    <col min="3589" max="3589" width="15.75" style="4" customWidth="1"/>
    <col min="3590" max="3590" width="11.125" style="4" customWidth="1"/>
    <col min="3591" max="3840" width="7.875" style="4"/>
    <col min="3841" max="3841" width="45.875" style="4" customWidth="1"/>
    <col min="3842" max="3842" width="18.75" style="4" customWidth="1"/>
    <col min="3843" max="3844" width="18.375" style="4" customWidth="1"/>
    <col min="3845" max="3845" width="15.75" style="4" customWidth="1"/>
    <col min="3846" max="3846" width="11.125" style="4" customWidth="1"/>
    <col min="3847" max="4096" width="7.875" style="4"/>
    <col min="4097" max="4097" width="45.875" style="4" customWidth="1"/>
    <col min="4098" max="4098" width="18.75" style="4" customWidth="1"/>
    <col min="4099" max="4100" width="18.375" style="4" customWidth="1"/>
    <col min="4101" max="4101" width="15.75" style="4" customWidth="1"/>
    <col min="4102" max="4102" width="11.125" style="4" customWidth="1"/>
    <col min="4103" max="4352" width="7.875" style="4"/>
    <col min="4353" max="4353" width="45.875" style="4" customWidth="1"/>
    <col min="4354" max="4354" width="18.75" style="4" customWidth="1"/>
    <col min="4355" max="4356" width="18.375" style="4" customWidth="1"/>
    <col min="4357" max="4357" width="15.75" style="4" customWidth="1"/>
    <col min="4358" max="4358" width="11.125" style="4" customWidth="1"/>
    <col min="4359" max="4608" width="7.875" style="4"/>
    <col min="4609" max="4609" width="45.875" style="4" customWidth="1"/>
    <col min="4610" max="4610" width="18.75" style="4" customWidth="1"/>
    <col min="4611" max="4612" width="18.375" style="4" customWidth="1"/>
    <col min="4613" max="4613" width="15.75" style="4" customWidth="1"/>
    <col min="4614" max="4614" width="11.125" style="4" customWidth="1"/>
    <col min="4615" max="4864" width="7.875" style="4"/>
    <col min="4865" max="4865" width="45.875" style="4" customWidth="1"/>
    <col min="4866" max="4866" width="18.75" style="4" customWidth="1"/>
    <col min="4867" max="4868" width="18.375" style="4" customWidth="1"/>
    <col min="4869" max="4869" width="15.75" style="4" customWidth="1"/>
    <col min="4870" max="4870" width="11.125" style="4" customWidth="1"/>
    <col min="4871" max="5120" width="7.875" style="4"/>
    <col min="5121" max="5121" width="45.875" style="4" customWidth="1"/>
    <col min="5122" max="5122" width="18.75" style="4" customWidth="1"/>
    <col min="5123" max="5124" width="18.375" style="4" customWidth="1"/>
    <col min="5125" max="5125" width="15.75" style="4" customWidth="1"/>
    <col min="5126" max="5126" width="11.125" style="4" customWidth="1"/>
    <col min="5127" max="5376" width="7.875" style="4"/>
    <col min="5377" max="5377" width="45.875" style="4" customWidth="1"/>
    <col min="5378" max="5378" width="18.75" style="4" customWidth="1"/>
    <col min="5379" max="5380" width="18.375" style="4" customWidth="1"/>
    <col min="5381" max="5381" width="15.75" style="4" customWidth="1"/>
    <col min="5382" max="5382" width="11.125" style="4" customWidth="1"/>
    <col min="5383" max="5632" width="7.875" style="4"/>
    <col min="5633" max="5633" width="45.875" style="4" customWidth="1"/>
    <col min="5634" max="5634" width="18.75" style="4" customWidth="1"/>
    <col min="5635" max="5636" width="18.375" style="4" customWidth="1"/>
    <col min="5637" max="5637" width="15.75" style="4" customWidth="1"/>
    <col min="5638" max="5638" width="11.125" style="4" customWidth="1"/>
    <col min="5639" max="5888" width="7.875" style="4"/>
    <col min="5889" max="5889" width="45.875" style="4" customWidth="1"/>
    <col min="5890" max="5890" width="18.75" style="4" customWidth="1"/>
    <col min="5891" max="5892" width="18.375" style="4" customWidth="1"/>
    <col min="5893" max="5893" width="15.75" style="4" customWidth="1"/>
    <col min="5894" max="5894" width="11.125" style="4" customWidth="1"/>
    <col min="5895" max="6144" width="7.875" style="4"/>
    <col min="6145" max="6145" width="45.875" style="4" customWidth="1"/>
    <col min="6146" max="6146" width="18.75" style="4" customWidth="1"/>
    <col min="6147" max="6148" width="18.375" style="4" customWidth="1"/>
    <col min="6149" max="6149" width="15.75" style="4" customWidth="1"/>
    <col min="6150" max="6150" width="11.125" style="4" customWidth="1"/>
    <col min="6151" max="6400" width="7.875" style="4"/>
    <col min="6401" max="6401" width="45.875" style="4" customWidth="1"/>
    <col min="6402" max="6402" width="18.75" style="4" customWidth="1"/>
    <col min="6403" max="6404" width="18.375" style="4" customWidth="1"/>
    <col min="6405" max="6405" width="15.75" style="4" customWidth="1"/>
    <col min="6406" max="6406" width="11.125" style="4" customWidth="1"/>
    <col min="6407" max="6656" width="7.875" style="4"/>
    <col min="6657" max="6657" width="45.875" style="4" customWidth="1"/>
    <col min="6658" max="6658" width="18.75" style="4" customWidth="1"/>
    <col min="6659" max="6660" width="18.375" style="4" customWidth="1"/>
    <col min="6661" max="6661" width="15.75" style="4" customWidth="1"/>
    <col min="6662" max="6662" width="11.125" style="4" customWidth="1"/>
    <col min="6663" max="6912" width="7.875" style="4"/>
    <col min="6913" max="6913" width="45.875" style="4" customWidth="1"/>
    <col min="6914" max="6914" width="18.75" style="4" customWidth="1"/>
    <col min="6915" max="6916" width="18.375" style="4" customWidth="1"/>
    <col min="6917" max="6917" width="15.75" style="4" customWidth="1"/>
    <col min="6918" max="6918" width="11.125" style="4" customWidth="1"/>
    <col min="6919" max="7168" width="7.875" style="4"/>
    <col min="7169" max="7169" width="45.875" style="4" customWidth="1"/>
    <col min="7170" max="7170" width="18.75" style="4" customWidth="1"/>
    <col min="7171" max="7172" width="18.375" style="4" customWidth="1"/>
    <col min="7173" max="7173" width="15.75" style="4" customWidth="1"/>
    <col min="7174" max="7174" width="11.125" style="4" customWidth="1"/>
    <col min="7175" max="7424" width="7.875" style="4"/>
    <col min="7425" max="7425" width="45.875" style="4" customWidth="1"/>
    <col min="7426" max="7426" width="18.75" style="4" customWidth="1"/>
    <col min="7427" max="7428" width="18.375" style="4" customWidth="1"/>
    <col min="7429" max="7429" width="15.75" style="4" customWidth="1"/>
    <col min="7430" max="7430" width="11.125" style="4" customWidth="1"/>
    <col min="7431" max="7680" width="7.875" style="4"/>
    <col min="7681" max="7681" width="45.875" style="4" customWidth="1"/>
    <col min="7682" max="7682" width="18.75" style="4" customWidth="1"/>
    <col min="7683" max="7684" width="18.375" style="4" customWidth="1"/>
    <col min="7685" max="7685" width="15.75" style="4" customWidth="1"/>
    <col min="7686" max="7686" width="11.125" style="4" customWidth="1"/>
    <col min="7687" max="7936" width="7.875" style="4"/>
    <col min="7937" max="7937" width="45.875" style="4" customWidth="1"/>
    <col min="7938" max="7938" width="18.75" style="4" customWidth="1"/>
    <col min="7939" max="7940" width="18.375" style="4" customWidth="1"/>
    <col min="7941" max="7941" width="15.75" style="4" customWidth="1"/>
    <col min="7942" max="7942" width="11.125" style="4" customWidth="1"/>
    <col min="7943" max="8192" width="7.875" style="4"/>
    <col min="8193" max="8193" width="45.875" style="4" customWidth="1"/>
    <col min="8194" max="8194" width="18.75" style="4" customWidth="1"/>
    <col min="8195" max="8196" width="18.375" style="4" customWidth="1"/>
    <col min="8197" max="8197" width="15.75" style="4" customWidth="1"/>
    <col min="8198" max="8198" width="11.125" style="4" customWidth="1"/>
    <col min="8199" max="8448" width="7.875" style="4"/>
    <col min="8449" max="8449" width="45.875" style="4" customWidth="1"/>
    <col min="8450" max="8450" width="18.75" style="4" customWidth="1"/>
    <col min="8451" max="8452" width="18.375" style="4" customWidth="1"/>
    <col min="8453" max="8453" width="15.75" style="4" customWidth="1"/>
    <col min="8454" max="8454" width="11.125" style="4" customWidth="1"/>
    <col min="8455" max="8704" width="7.875" style="4"/>
    <col min="8705" max="8705" width="45.875" style="4" customWidth="1"/>
    <col min="8706" max="8706" width="18.75" style="4" customWidth="1"/>
    <col min="8707" max="8708" width="18.375" style="4" customWidth="1"/>
    <col min="8709" max="8709" width="15.75" style="4" customWidth="1"/>
    <col min="8710" max="8710" width="11.125" style="4" customWidth="1"/>
    <col min="8711" max="8960" width="7.875" style="4"/>
    <col min="8961" max="8961" width="45.875" style="4" customWidth="1"/>
    <col min="8962" max="8962" width="18.75" style="4" customWidth="1"/>
    <col min="8963" max="8964" width="18.375" style="4" customWidth="1"/>
    <col min="8965" max="8965" width="15.75" style="4" customWidth="1"/>
    <col min="8966" max="8966" width="11.125" style="4" customWidth="1"/>
    <col min="8967" max="9216" width="7.875" style="4"/>
    <col min="9217" max="9217" width="45.875" style="4" customWidth="1"/>
    <col min="9218" max="9218" width="18.75" style="4" customWidth="1"/>
    <col min="9219" max="9220" width="18.375" style="4" customWidth="1"/>
    <col min="9221" max="9221" width="15.75" style="4" customWidth="1"/>
    <col min="9222" max="9222" width="11.125" style="4" customWidth="1"/>
    <col min="9223" max="9472" width="7.875" style="4"/>
    <col min="9473" max="9473" width="45.875" style="4" customWidth="1"/>
    <col min="9474" max="9474" width="18.75" style="4" customWidth="1"/>
    <col min="9475" max="9476" width="18.375" style="4" customWidth="1"/>
    <col min="9477" max="9477" width="15.75" style="4" customWidth="1"/>
    <col min="9478" max="9478" width="11.125" style="4" customWidth="1"/>
    <col min="9479" max="9728" width="7.875" style="4"/>
    <col min="9729" max="9729" width="45.875" style="4" customWidth="1"/>
    <col min="9730" max="9730" width="18.75" style="4" customWidth="1"/>
    <col min="9731" max="9732" width="18.375" style="4" customWidth="1"/>
    <col min="9733" max="9733" width="15.75" style="4" customWidth="1"/>
    <col min="9734" max="9734" width="11.125" style="4" customWidth="1"/>
    <col min="9735" max="9984" width="7.875" style="4"/>
    <col min="9985" max="9985" width="45.875" style="4" customWidth="1"/>
    <col min="9986" max="9986" width="18.75" style="4" customWidth="1"/>
    <col min="9987" max="9988" width="18.375" style="4" customWidth="1"/>
    <col min="9989" max="9989" width="15.75" style="4" customWidth="1"/>
    <col min="9990" max="9990" width="11.125" style="4" customWidth="1"/>
    <col min="9991" max="10240" width="7.875" style="4"/>
    <col min="10241" max="10241" width="45.875" style="4" customWidth="1"/>
    <col min="10242" max="10242" width="18.75" style="4" customWidth="1"/>
    <col min="10243" max="10244" width="18.375" style="4" customWidth="1"/>
    <col min="10245" max="10245" width="15.75" style="4" customWidth="1"/>
    <col min="10246" max="10246" width="11.125" style="4" customWidth="1"/>
    <col min="10247" max="10496" width="7.875" style="4"/>
    <col min="10497" max="10497" width="45.875" style="4" customWidth="1"/>
    <col min="10498" max="10498" width="18.75" style="4" customWidth="1"/>
    <col min="10499" max="10500" width="18.375" style="4" customWidth="1"/>
    <col min="10501" max="10501" width="15.75" style="4" customWidth="1"/>
    <col min="10502" max="10502" width="11.125" style="4" customWidth="1"/>
    <col min="10503" max="10752" width="7.875" style="4"/>
    <col min="10753" max="10753" width="45.875" style="4" customWidth="1"/>
    <col min="10754" max="10754" width="18.75" style="4" customWidth="1"/>
    <col min="10755" max="10756" width="18.375" style="4" customWidth="1"/>
    <col min="10757" max="10757" width="15.75" style="4" customWidth="1"/>
    <col min="10758" max="10758" width="11.125" style="4" customWidth="1"/>
    <col min="10759" max="11008" width="7.875" style="4"/>
    <col min="11009" max="11009" width="45.875" style="4" customWidth="1"/>
    <col min="11010" max="11010" width="18.75" style="4" customWidth="1"/>
    <col min="11011" max="11012" width="18.375" style="4" customWidth="1"/>
    <col min="11013" max="11013" width="15.75" style="4" customWidth="1"/>
    <col min="11014" max="11014" width="11.125" style="4" customWidth="1"/>
    <col min="11015" max="11264" width="7.875" style="4"/>
    <col min="11265" max="11265" width="45.875" style="4" customWidth="1"/>
    <col min="11266" max="11266" width="18.75" style="4" customWidth="1"/>
    <col min="11267" max="11268" width="18.375" style="4" customWidth="1"/>
    <col min="11269" max="11269" width="15.75" style="4" customWidth="1"/>
    <col min="11270" max="11270" width="11.125" style="4" customWidth="1"/>
    <col min="11271" max="11520" width="7.875" style="4"/>
    <col min="11521" max="11521" width="45.875" style="4" customWidth="1"/>
    <col min="11522" max="11522" width="18.75" style="4" customWidth="1"/>
    <col min="11523" max="11524" width="18.375" style="4" customWidth="1"/>
    <col min="11525" max="11525" width="15.75" style="4" customWidth="1"/>
    <col min="11526" max="11526" width="11.125" style="4" customWidth="1"/>
    <col min="11527" max="11776" width="7.875" style="4"/>
    <col min="11777" max="11777" width="45.875" style="4" customWidth="1"/>
    <col min="11778" max="11778" width="18.75" style="4" customWidth="1"/>
    <col min="11779" max="11780" width="18.375" style="4" customWidth="1"/>
    <col min="11781" max="11781" width="15.75" style="4" customWidth="1"/>
    <col min="11782" max="11782" width="11.125" style="4" customWidth="1"/>
    <col min="11783" max="12032" width="7.875" style="4"/>
    <col min="12033" max="12033" width="45.875" style="4" customWidth="1"/>
    <col min="12034" max="12034" width="18.75" style="4" customWidth="1"/>
    <col min="12035" max="12036" width="18.375" style="4" customWidth="1"/>
    <col min="12037" max="12037" width="15.75" style="4" customWidth="1"/>
    <col min="12038" max="12038" width="11.125" style="4" customWidth="1"/>
    <col min="12039" max="12288" width="7.875" style="4"/>
    <col min="12289" max="12289" width="45.875" style="4" customWidth="1"/>
    <col min="12290" max="12290" width="18.75" style="4" customWidth="1"/>
    <col min="12291" max="12292" width="18.375" style="4" customWidth="1"/>
    <col min="12293" max="12293" width="15.75" style="4" customWidth="1"/>
    <col min="12294" max="12294" width="11.125" style="4" customWidth="1"/>
    <col min="12295" max="12544" width="7.875" style="4"/>
    <col min="12545" max="12545" width="45.875" style="4" customWidth="1"/>
    <col min="12546" max="12546" width="18.75" style="4" customWidth="1"/>
    <col min="12547" max="12548" width="18.375" style="4" customWidth="1"/>
    <col min="12549" max="12549" width="15.75" style="4" customWidth="1"/>
    <col min="12550" max="12550" width="11.125" style="4" customWidth="1"/>
    <col min="12551" max="12800" width="7.875" style="4"/>
    <col min="12801" max="12801" width="45.875" style="4" customWidth="1"/>
    <col min="12802" max="12802" width="18.75" style="4" customWidth="1"/>
    <col min="12803" max="12804" width="18.375" style="4" customWidth="1"/>
    <col min="12805" max="12805" width="15.75" style="4" customWidth="1"/>
    <col min="12806" max="12806" width="11.125" style="4" customWidth="1"/>
    <col min="12807" max="13056" width="7.875" style="4"/>
    <col min="13057" max="13057" width="45.875" style="4" customWidth="1"/>
    <col min="13058" max="13058" width="18.75" style="4" customWidth="1"/>
    <col min="13059" max="13060" width="18.375" style="4" customWidth="1"/>
    <col min="13061" max="13061" width="15.75" style="4" customWidth="1"/>
    <col min="13062" max="13062" width="11.125" style="4" customWidth="1"/>
    <col min="13063" max="13312" width="7.875" style="4"/>
    <col min="13313" max="13313" width="45.875" style="4" customWidth="1"/>
    <col min="13314" max="13314" width="18.75" style="4" customWidth="1"/>
    <col min="13315" max="13316" width="18.375" style="4" customWidth="1"/>
    <col min="13317" max="13317" width="15.75" style="4" customWidth="1"/>
    <col min="13318" max="13318" width="11.125" style="4" customWidth="1"/>
    <col min="13319" max="13568" width="7.875" style="4"/>
    <col min="13569" max="13569" width="45.875" style="4" customWidth="1"/>
    <col min="13570" max="13570" width="18.75" style="4" customWidth="1"/>
    <col min="13571" max="13572" width="18.375" style="4" customWidth="1"/>
    <col min="13573" max="13573" width="15.75" style="4" customWidth="1"/>
    <col min="13574" max="13574" width="11.125" style="4" customWidth="1"/>
    <col min="13575" max="13824" width="7.875" style="4"/>
    <col min="13825" max="13825" width="45.875" style="4" customWidth="1"/>
    <col min="13826" max="13826" width="18.75" style="4" customWidth="1"/>
    <col min="13827" max="13828" width="18.375" style="4" customWidth="1"/>
    <col min="13829" max="13829" width="15.75" style="4" customWidth="1"/>
    <col min="13830" max="13830" width="11.125" style="4" customWidth="1"/>
    <col min="13831" max="14080" width="7.875" style="4"/>
    <col min="14081" max="14081" width="45.875" style="4" customWidth="1"/>
    <col min="14082" max="14082" width="18.75" style="4" customWidth="1"/>
    <col min="14083" max="14084" width="18.375" style="4" customWidth="1"/>
    <col min="14085" max="14085" width="15.75" style="4" customWidth="1"/>
    <col min="14086" max="14086" width="11.125" style="4" customWidth="1"/>
    <col min="14087" max="14336" width="7.875" style="4"/>
    <col min="14337" max="14337" width="45.875" style="4" customWidth="1"/>
    <col min="14338" max="14338" width="18.75" style="4" customWidth="1"/>
    <col min="14339" max="14340" width="18.375" style="4" customWidth="1"/>
    <col min="14341" max="14341" width="15.75" style="4" customWidth="1"/>
    <col min="14342" max="14342" width="11.125" style="4" customWidth="1"/>
    <col min="14343" max="14592" width="7.875" style="4"/>
    <col min="14593" max="14593" width="45.875" style="4" customWidth="1"/>
    <col min="14594" max="14594" width="18.75" style="4" customWidth="1"/>
    <col min="14595" max="14596" width="18.375" style="4" customWidth="1"/>
    <col min="14597" max="14597" width="15.75" style="4" customWidth="1"/>
    <col min="14598" max="14598" width="11.125" style="4" customWidth="1"/>
    <col min="14599" max="14848" width="7.875" style="4"/>
    <col min="14849" max="14849" width="45.875" style="4" customWidth="1"/>
    <col min="14850" max="14850" width="18.75" style="4" customWidth="1"/>
    <col min="14851" max="14852" width="18.375" style="4" customWidth="1"/>
    <col min="14853" max="14853" width="15.75" style="4" customWidth="1"/>
    <col min="14854" max="14854" width="11.125" style="4" customWidth="1"/>
    <col min="14855" max="15104" width="7.875" style="4"/>
    <col min="15105" max="15105" width="45.875" style="4" customWidth="1"/>
    <col min="15106" max="15106" width="18.75" style="4" customWidth="1"/>
    <col min="15107" max="15108" width="18.375" style="4" customWidth="1"/>
    <col min="15109" max="15109" width="15.75" style="4" customWidth="1"/>
    <col min="15110" max="15110" width="11.125" style="4" customWidth="1"/>
    <col min="15111" max="15360" width="7.875" style="4"/>
    <col min="15361" max="15361" width="45.875" style="4" customWidth="1"/>
    <col min="15362" max="15362" width="18.75" style="4" customWidth="1"/>
    <col min="15363" max="15364" width="18.375" style="4" customWidth="1"/>
    <col min="15365" max="15365" width="15.75" style="4" customWidth="1"/>
    <col min="15366" max="15366" width="11.125" style="4" customWidth="1"/>
    <col min="15367" max="15616" width="7.875" style="4"/>
    <col min="15617" max="15617" width="45.875" style="4" customWidth="1"/>
    <col min="15618" max="15618" width="18.75" style="4" customWidth="1"/>
    <col min="15619" max="15620" width="18.375" style="4" customWidth="1"/>
    <col min="15621" max="15621" width="15.75" style="4" customWidth="1"/>
    <col min="15622" max="15622" width="11.125" style="4" customWidth="1"/>
    <col min="15623" max="15872" width="7.875" style="4"/>
    <col min="15873" max="15873" width="45.875" style="4" customWidth="1"/>
    <col min="15874" max="15874" width="18.75" style="4" customWidth="1"/>
    <col min="15875" max="15876" width="18.375" style="4" customWidth="1"/>
    <col min="15877" max="15877" width="15.75" style="4" customWidth="1"/>
    <col min="15878" max="15878" width="11.125" style="4" customWidth="1"/>
    <col min="15879" max="16128" width="7.875" style="4"/>
    <col min="16129" max="16129" width="45.875" style="4" customWidth="1"/>
    <col min="16130" max="16130" width="18.75" style="4" customWidth="1"/>
    <col min="16131" max="16132" width="18.375" style="4" customWidth="1"/>
    <col min="16133" max="16133" width="15.75" style="4" customWidth="1"/>
    <col min="16134" max="16134" width="11.125" style="4" customWidth="1"/>
    <col min="16135" max="16384" width="7.875" style="4"/>
  </cols>
  <sheetData>
    <row r="1" ht="36.75" customHeight="1" spans="1:5">
      <c r="A1" s="5" t="s">
        <v>1145</v>
      </c>
      <c r="B1" s="5"/>
      <c r="C1" s="5"/>
      <c r="D1" s="5"/>
      <c r="E1" s="5"/>
    </row>
    <row r="2" ht="27.75" customHeight="1" spans="1:5">
      <c r="A2" s="6"/>
      <c r="B2" s="7"/>
      <c r="C2" s="7"/>
      <c r="D2" s="7"/>
      <c r="E2" s="8" t="s">
        <v>21</v>
      </c>
    </row>
    <row r="3" s="1" customFormat="1" ht="27.2" customHeight="1" spans="1:6">
      <c r="A3" s="9" t="s">
        <v>1133</v>
      </c>
      <c r="B3" s="10" t="s">
        <v>1134</v>
      </c>
      <c r="C3" s="10" t="s">
        <v>1078</v>
      </c>
      <c r="D3" s="11" t="s">
        <v>1135</v>
      </c>
      <c r="E3" s="11"/>
      <c r="F3" s="12"/>
    </row>
    <row r="4" s="1" customFormat="1" ht="27.2" customHeight="1" spans="1:6">
      <c r="A4" s="13"/>
      <c r="B4" s="14"/>
      <c r="C4" s="14"/>
      <c r="D4" s="11" t="s">
        <v>1136</v>
      </c>
      <c r="E4" s="11" t="s">
        <v>1137</v>
      </c>
      <c r="F4" s="12"/>
    </row>
    <row r="5" s="2" customFormat="1" ht="27.2" customHeight="1" spans="1:5">
      <c r="A5" s="15" t="s">
        <v>1146</v>
      </c>
      <c r="B5" s="16">
        <v>8022</v>
      </c>
      <c r="C5" s="17">
        <v>9106.6</v>
      </c>
      <c r="D5" s="18">
        <f>C5-B5</f>
        <v>1084.6</v>
      </c>
      <c r="E5" s="19">
        <f>IF(B5=0,,D5/B5*100)</f>
        <v>13.5203191224134</v>
      </c>
    </row>
    <row r="6" s="3" customFormat="1" ht="27.2" customHeight="1" spans="1:5">
      <c r="A6" s="20" t="s">
        <v>1147</v>
      </c>
      <c r="B6" s="21"/>
      <c r="C6" s="22"/>
      <c r="D6" s="18">
        <f>C6-B6</f>
        <v>0</v>
      </c>
      <c r="E6" s="19">
        <f>IF(B6=0,,D6/B6*100)</f>
        <v>0</v>
      </c>
    </row>
    <row r="7" s="3" customFormat="1" ht="27.2" customHeight="1" spans="1:5">
      <c r="A7" s="23" t="s">
        <v>1148</v>
      </c>
      <c r="B7" s="16">
        <v>8022</v>
      </c>
      <c r="C7" s="17">
        <v>9106.6</v>
      </c>
      <c r="D7" s="18">
        <f>C7-B7</f>
        <v>1084.6</v>
      </c>
      <c r="E7" s="19">
        <f>IF(B7=0,,D7/B7*100)</f>
        <v>13.5203191224134</v>
      </c>
    </row>
    <row r="8" s="3" customFormat="1" ht="27.2" customHeight="1" spans="1:5">
      <c r="A8" s="20" t="s">
        <v>1149</v>
      </c>
      <c r="B8" s="16"/>
      <c r="C8" s="17"/>
      <c r="D8" s="18"/>
      <c r="E8" s="19"/>
    </row>
    <row r="9" s="3" customFormat="1" ht="27.2" customHeight="1" spans="1:5">
      <c r="A9" s="20" t="s">
        <v>1150</v>
      </c>
      <c r="B9" s="16"/>
      <c r="C9" s="17"/>
      <c r="D9" s="18"/>
      <c r="E9" s="19"/>
    </row>
    <row r="10" s="3" customFormat="1" ht="27.2" customHeight="1" spans="1:6">
      <c r="A10" s="20" t="s">
        <v>1151</v>
      </c>
      <c r="B10" s="16"/>
      <c r="C10" s="16"/>
      <c r="D10" s="18"/>
      <c r="E10" s="19"/>
      <c r="F10" s="24"/>
    </row>
    <row r="11" s="3" customFormat="1" ht="27.2" customHeight="1" spans="1:5">
      <c r="A11" s="20" t="s">
        <v>1152</v>
      </c>
      <c r="B11" s="16"/>
      <c r="C11" s="16"/>
      <c r="D11" s="18"/>
      <c r="E11" s="19"/>
    </row>
    <row r="12" ht="27.75" customHeight="1"/>
  </sheetData>
  <mergeCells count="5">
    <mergeCell ref="A1:E1"/>
    <mergeCell ref="D3:E3"/>
    <mergeCell ref="A3:A4"/>
    <mergeCell ref="B3:B4"/>
    <mergeCell ref="C3:C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35"/>
  <sheetViews>
    <sheetView showGridLines="0" workbookViewId="0">
      <selection activeCell="I4" sqref="I4"/>
    </sheetView>
  </sheetViews>
  <sheetFormatPr defaultColWidth="8.75" defaultRowHeight="13.5" customHeight="1" outlineLevelCol="4"/>
  <cols>
    <col min="1" max="1" width="7.125" style="31" customWidth="1"/>
    <col min="2" max="2" width="33.375" style="31" customWidth="1"/>
    <col min="3" max="5" width="12.125" style="31" customWidth="1"/>
    <col min="6" max="16384" width="8.75" style="31"/>
  </cols>
  <sheetData>
    <row r="1" ht="18" customHeight="1" spans="1:5">
      <c r="A1" s="290"/>
      <c r="B1" s="291"/>
      <c r="C1" s="292"/>
      <c r="D1" s="292"/>
      <c r="E1" s="292"/>
    </row>
    <row r="2" ht="24" customHeight="1" spans="1:5">
      <c r="A2" s="293" t="s">
        <v>20</v>
      </c>
      <c r="B2" s="293"/>
      <c r="C2" s="294"/>
      <c r="D2" s="294"/>
      <c r="E2" s="294"/>
    </row>
    <row r="3" ht="20.25" customHeight="1" spans="1:5">
      <c r="A3" s="291"/>
      <c r="B3" s="291"/>
      <c r="C3" s="292"/>
      <c r="D3" s="292"/>
      <c r="E3" s="295" t="s">
        <v>21</v>
      </c>
    </row>
    <row r="4" ht="33" customHeight="1" spans="1:5">
      <c r="A4" s="296" t="s">
        <v>22</v>
      </c>
      <c r="B4" s="297"/>
      <c r="C4" s="298" t="s">
        <v>23</v>
      </c>
      <c r="D4" s="299" t="s">
        <v>24</v>
      </c>
      <c r="E4" s="299"/>
    </row>
    <row r="5" ht="63" customHeight="1" spans="1:5">
      <c r="A5" s="300" t="s">
        <v>25</v>
      </c>
      <c r="B5" s="300" t="s">
        <v>26</v>
      </c>
      <c r="C5" s="301"/>
      <c r="D5" s="301" t="s">
        <v>27</v>
      </c>
      <c r="E5" s="302" t="s">
        <v>28</v>
      </c>
    </row>
    <row r="6" ht="20.25" customHeight="1" spans="1:5">
      <c r="A6" s="303" t="s">
        <v>29</v>
      </c>
      <c r="B6" s="304" t="s">
        <v>30</v>
      </c>
      <c r="C6" s="305">
        <f>SUM(C7:C23)</f>
        <v>49550</v>
      </c>
      <c r="D6" s="305">
        <f>SUM(D7:D23)</f>
        <v>61230</v>
      </c>
      <c r="E6" s="306">
        <f t="shared" ref="E6:E32" si="0">IFERROR($D6/C6,)</f>
        <v>1.23572149344097</v>
      </c>
    </row>
    <row r="7" ht="20.25" customHeight="1" spans="1:5">
      <c r="A7" s="307" t="s">
        <v>31</v>
      </c>
      <c r="B7" s="308" t="s">
        <v>32</v>
      </c>
      <c r="C7" s="309">
        <v>18900</v>
      </c>
      <c r="D7" s="309">
        <v>29700</v>
      </c>
      <c r="E7" s="310">
        <f t="shared" si="0"/>
        <v>1.57142857142857</v>
      </c>
    </row>
    <row r="8" ht="20.25" customHeight="1" spans="1:5">
      <c r="A8" s="307" t="s">
        <v>33</v>
      </c>
      <c r="B8" s="308" t="s">
        <v>34</v>
      </c>
      <c r="C8" s="311">
        <v>9050</v>
      </c>
      <c r="D8" s="309">
        <v>8500</v>
      </c>
      <c r="E8" s="310">
        <f t="shared" si="0"/>
        <v>0.939226519337017</v>
      </c>
    </row>
    <row r="9" ht="20.25" customHeight="1" spans="1:5">
      <c r="A9" s="307" t="s">
        <v>35</v>
      </c>
      <c r="B9" s="308" t="s">
        <v>36</v>
      </c>
      <c r="C9" s="309">
        <v>400</v>
      </c>
      <c r="D9" s="309">
        <v>600</v>
      </c>
      <c r="E9" s="310">
        <f t="shared" si="0"/>
        <v>1.5</v>
      </c>
    </row>
    <row r="10" ht="20.25" customHeight="1" spans="1:5">
      <c r="A10" s="307" t="s">
        <v>37</v>
      </c>
      <c r="B10" s="308" t="s">
        <v>38</v>
      </c>
      <c r="C10" s="309">
        <v>10000</v>
      </c>
      <c r="D10" s="309">
        <v>9880</v>
      </c>
      <c r="E10" s="310">
        <f t="shared" si="0"/>
        <v>0.988</v>
      </c>
    </row>
    <row r="11" ht="20.25" customHeight="1" spans="1:5">
      <c r="A11" s="307" t="s">
        <v>39</v>
      </c>
      <c r="B11" s="308" t="s">
        <v>40</v>
      </c>
      <c r="C11" s="309">
        <v>2950</v>
      </c>
      <c r="D11" s="309">
        <v>4200</v>
      </c>
      <c r="E11" s="310">
        <f t="shared" si="0"/>
        <v>1.42372881355932</v>
      </c>
    </row>
    <row r="12" ht="20.25" customHeight="1" spans="1:5">
      <c r="A12" s="307" t="s">
        <v>41</v>
      </c>
      <c r="B12" s="308" t="s">
        <v>42</v>
      </c>
      <c r="C12" s="309">
        <v>1450</v>
      </c>
      <c r="D12" s="309">
        <v>1500</v>
      </c>
      <c r="E12" s="310">
        <f t="shared" si="0"/>
        <v>1.03448275862069</v>
      </c>
    </row>
    <row r="13" ht="20.25" customHeight="1" spans="1:5">
      <c r="A13" s="307" t="s">
        <v>43</v>
      </c>
      <c r="B13" s="308" t="s">
        <v>44</v>
      </c>
      <c r="C13" s="309">
        <v>560</v>
      </c>
      <c r="D13" s="309">
        <v>900</v>
      </c>
      <c r="E13" s="310">
        <f t="shared" si="0"/>
        <v>1.60714285714286</v>
      </c>
    </row>
    <row r="14" ht="20.25" customHeight="1" spans="1:5">
      <c r="A14" s="307" t="s">
        <v>45</v>
      </c>
      <c r="B14" s="308" t="s">
        <v>46</v>
      </c>
      <c r="C14" s="309">
        <v>2250</v>
      </c>
      <c r="D14" s="309">
        <v>2500</v>
      </c>
      <c r="E14" s="310">
        <f t="shared" si="0"/>
        <v>1.11111111111111</v>
      </c>
    </row>
    <row r="15" ht="20.25" customHeight="1" spans="1:5">
      <c r="A15" s="307" t="s">
        <v>47</v>
      </c>
      <c r="B15" s="308" t="s">
        <v>48</v>
      </c>
      <c r="C15" s="309">
        <v>20</v>
      </c>
      <c r="D15" s="309">
        <v>150</v>
      </c>
      <c r="E15" s="310">
        <f t="shared" si="0"/>
        <v>7.5</v>
      </c>
    </row>
    <row r="16" ht="20.25" customHeight="1" spans="1:5">
      <c r="A16" s="307" t="s">
        <v>49</v>
      </c>
      <c r="B16" s="308" t="s">
        <v>50</v>
      </c>
      <c r="C16" s="309">
        <v>20</v>
      </c>
      <c r="D16" s="309">
        <v>50</v>
      </c>
      <c r="E16" s="310">
        <f t="shared" si="0"/>
        <v>2.5</v>
      </c>
    </row>
    <row r="17" ht="20.25" customHeight="1" spans="1:5">
      <c r="A17" s="307" t="s">
        <v>51</v>
      </c>
      <c r="B17" s="308" t="s">
        <v>52</v>
      </c>
      <c r="C17" s="309"/>
      <c r="D17" s="309">
        <v>50</v>
      </c>
      <c r="E17" s="310">
        <f t="shared" si="0"/>
        <v>0</v>
      </c>
    </row>
    <row r="18" ht="20.25" customHeight="1" spans="1:5">
      <c r="A18" s="307" t="s">
        <v>53</v>
      </c>
      <c r="B18" s="308" t="s">
        <v>54</v>
      </c>
      <c r="C18" s="309">
        <v>3500</v>
      </c>
      <c r="D18" s="309">
        <v>2500</v>
      </c>
      <c r="E18" s="310">
        <f t="shared" si="0"/>
        <v>0.714285714285714</v>
      </c>
    </row>
    <row r="19" ht="20.25" customHeight="1" spans="1:5">
      <c r="A19" s="307" t="s">
        <v>55</v>
      </c>
      <c r="B19" s="308" t="s">
        <v>56</v>
      </c>
      <c r="C19" s="309"/>
      <c r="D19" s="309"/>
      <c r="E19" s="310">
        <f t="shared" si="0"/>
        <v>0</v>
      </c>
    </row>
    <row r="20" ht="20.25" customHeight="1" spans="1:5">
      <c r="A20" s="307" t="s">
        <v>57</v>
      </c>
      <c r="B20" s="308" t="s">
        <v>58</v>
      </c>
      <c r="C20" s="309">
        <v>450</v>
      </c>
      <c r="D20" s="309">
        <v>700</v>
      </c>
      <c r="E20" s="310">
        <f t="shared" si="0"/>
        <v>1.55555555555556</v>
      </c>
    </row>
    <row r="21" ht="20.25" customHeight="1" spans="1:5">
      <c r="A21" s="307" t="s">
        <v>59</v>
      </c>
      <c r="B21" s="308" t="s">
        <v>60</v>
      </c>
      <c r="C21" s="309"/>
      <c r="D21" s="309"/>
      <c r="E21" s="310">
        <f t="shared" si="0"/>
        <v>0</v>
      </c>
    </row>
    <row r="22" ht="20.25" customHeight="1" spans="1:5">
      <c r="A22" s="307"/>
      <c r="B22" s="308"/>
      <c r="C22" s="309"/>
      <c r="D22" s="309"/>
      <c r="E22" s="310">
        <f t="shared" si="0"/>
        <v>0</v>
      </c>
    </row>
    <row r="23" ht="20.25" customHeight="1" spans="1:5">
      <c r="A23" s="307"/>
      <c r="B23" s="308"/>
      <c r="C23" s="309"/>
      <c r="D23" s="309"/>
      <c r="E23" s="310">
        <f t="shared" si="0"/>
        <v>0</v>
      </c>
    </row>
    <row r="24" ht="20.25" customHeight="1" spans="1:5">
      <c r="A24" s="303" t="s">
        <v>61</v>
      </c>
      <c r="B24" s="304" t="s">
        <v>62</v>
      </c>
      <c r="C24" s="312">
        <f>SUM(C25:C34)</f>
        <v>2830</v>
      </c>
      <c r="D24" s="312">
        <f>SUM(D25:D34)</f>
        <v>5670</v>
      </c>
      <c r="E24" s="313">
        <f t="shared" si="0"/>
        <v>2.00353356890459</v>
      </c>
    </row>
    <row r="25" ht="20.25" customHeight="1" spans="1:5">
      <c r="A25" s="307" t="s">
        <v>63</v>
      </c>
      <c r="B25" s="308" t="s">
        <v>64</v>
      </c>
      <c r="C25" s="309">
        <v>1882</v>
      </c>
      <c r="D25" s="309">
        <v>2550</v>
      </c>
      <c r="E25" s="310">
        <f t="shared" si="0"/>
        <v>1.35494155154091</v>
      </c>
    </row>
    <row r="26" ht="20.25" customHeight="1" spans="1:5">
      <c r="A26" s="307" t="s">
        <v>65</v>
      </c>
      <c r="B26" s="308" t="s">
        <v>66</v>
      </c>
      <c r="C26" s="309">
        <v>116</v>
      </c>
      <c r="D26" s="309">
        <v>350</v>
      </c>
      <c r="E26" s="310">
        <f t="shared" si="0"/>
        <v>3.01724137931034</v>
      </c>
    </row>
    <row r="27" ht="20.25" customHeight="1" spans="1:5">
      <c r="A27" s="307" t="s">
        <v>67</v>
      </c>
      <c r="B27" s="308" t="s">
        <v>68</v>
      </c>
      <c r="C27" s="309">
        <v>7</v>
      </c>
      <c r="D27" s="309">
        <v>1970</v>
      </c>
      <c r="E27" s="310">
        <f t="shared" si="0"/>
        <v>281.428571428571</v>
      </c>
    </row>
    <row r="28" ht="20.25" customHeight="1" spans="1:5">
      <c r="A28" s="307" t="s">
        <v>69</v>
      </c>
      <c r="B28" s="308" t="s">
        <v>70</v>
      </c>
      <c r="C28" s="309"/>
      <c r="D28" s="309"/>
      <c r="E28" s="310">
        <f t="shared" si="0"/>
        <v>0</v>
      </c>
    </row>
    <row r="29" ht="20.25" customHeight="1" spans="1:5">
      <c r="A29" s="307" t="s">
        <v>71</v>
      </c>
      <c r="B29" s="308" t="s">
        <v>72</v>
      </c>
      <c r="C29" s="309">
        <v>825</v>
      </c>
      <c r="D29" s="309">
        <v>800</v>
      </c>
      <c r="E29" s="310">
        <f t="shared" si="0"/>
        <v>0.96969696969697</v>
      </c>
    </row>
    <row r="30" ht="20.25" customHeight="1" spans="1:5">
      <c r="A30" s="307" t="s">
        <v>73</v>
      </c>
      <c r="B30" s="308" t="s">
        <v>74</v>
      </c>
      <c r="C30" s="309"/>
      <c r="D30" s="309"/>
      <c r="E30" s="310">
        <f t="shared" si="0"/>
        <v>0</v>
      </c>
    </row>
    <row r="31" ht="20.25" customHeight="1" spans="1:5">
      <c r="A31" s="307" t="s">
        <v>75</v>
      </c>
      <c r="B31" s="308" t="s">
        <v>76</v>
      </c>
      <c r="C31" s="309"/>
      <c r="D31" s="309"/>
      <c r="E31" s="310">
        <f t="shared" si="0"/>
        <v>0</v>
      </c>
    </row>
    <row r="32" ht="20.25" customHeight="1" spans="1:5">
      <c r="A32" s="307" t="s">
        <v>77</v>
      </c>
      <c r="B32" s="308" t="s">
        <v>78</v>
      </c>
      <c r="C32" s="309"/>
      <c r="D32" s="309"/>
      <c r="E32" s="310">
        <f t="shared" si="0"/>
        <v>0</v>
      </c>
    </row>
    <row r="33" ht="20.25" customHeight="1" spans="1:5">
      <c r="A33" s="307"/>
      <c r="B33" s="308"/>
      <c r="C33" s="309"/>
      <c r="D33" s="309"/>
      <c r="E33" s="314"/>
    </row>
    <row r="34" ht="20.25" customHeight="1" spans="1:5">
      <c r="A34" s="307"/>
      <c r="B34" s="315"/>
      <c r="C34" s="309"/>
      <c r="D34" s="309"/>
      <c r="E34" s="314"/>
    </row>
    <row r="35" ht="20.25" customHeight="1" spans="1:5">
      <c r="A35" s="316" t="s">
        <v>79</v>
      </c>
      <c r="B35" s="317"/>
      <c r="C35" s="305">
        <f>C6+C24</f>
        <v>52380</v>
      </c>
      <c r="D35" s="305">
        <f>D6+D24</f>
        <v>66900</v>
      </c>
      <c r="E35" s="313">
        <f>IFERROR($D35/C35,)</f>
        <v>1.27720504009164</v>
      </c>
    </row>
  </sheetData>
  <mergeCells count="5">
    <mergeCell ref="A2:E2"/>
    <mergeCell ref="A4:B4"/>
    <mergeCell ref="D4:E4"/>
    <mergeCell ref="A35:B35"/>
    <mergeCell ref="C4:C5"/>
  </mergeCells>
  <pageMargins left="0.29" right="0.29" top="0.82" bottom="0.0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34"/>
  <sheetViews>
    <sheetView showGridLines="0" workbookViewId="0">
      <selection activeCell="E24" sqref="E24"/>
    </sheetView>
  </sheetViews>
  <sheetFormatPr defaultColWidth="8.75" defaultRowHeight="14.25" customHeight="1" outlineLevelCol="5"/>
  <cols>
    <col min="1" max="1" width="5.125" style="31" customWidth="1"/>
    <col min="2" max="2" width="25.125" style="31" customWidth="1"/>
    <col min="3" max="3" width="16.125" style="31" customWidth="1"/>
    <col min="4" max="4" width="12.125" style="31" customWidth="1"/>
    <col min="5" max="5" width="21.375" style="31" customWidth="1"/>
    <col min="6" max="6" width="60.75" style="31" customWidth="1"/>
    <col min="7" max="16384" width="8.75" style="31"/>
  </cols>
  <sheetData>
    <row r="1" customHeight="1" spans="1:6">
      <c r="A1" s="268"/>
      <c r="B1" s="269" t="s">
        <v>80</v>
      </c>
      <c r="C1" s="269"/>
      <c r="D1" s="269"/>
      <c r="E1" s="269"/>
      <c r="F1" s="269"/>
    </row>
    <row r="2" ht="24" customHeight="1" spans="1:6">
      <c r="A2" s="270" t="s">
        <v>81</v>
      </c>
      <c r="B2" s="270"/>
      <c r="C2" s="270"/>
      <c r="D2" s="270"/>
      <c r="E2" s="270"/>
      <c r="F2" s="270"/>
    </row>
    <row r="3" customHeight="1" spans="1:6">
      <c r="A3" s="271"/>
      <c r="B3" s="272" t="s">
        <v>21</v>
      </c>
      <c r="C3" s="272"/>
      <c r="D3" s="272"/>
      <c r="E3" s="272"/>
      <c r="F3" s="272"/>
    </row>
    <row r="4" ht="33" customHeight="1" spans="1:6">
      <c r="A4" s="273" t="s">
        <v>22</v>
      </c>
      <c r="B4" s="273"/>
      <c r="C4" s="273" t="s">
        <v>82</v>
      </c>
      <c r="D4" s="273" t="s">
        <v>24</v>
      </c>
      <c r="E4" s="273"/>
      <c r="F4" s="273"/>
    </row>
    <row r="5" ht="63" customHeight="1" spans="1:6">
      <c r="A5" s="273" t="s">
        <v>25</v>
      </c>
      <c r="B5" s="273" t="s">
        <v>26</v>
      </c>
      <c r="C5" s="273"/>
      <c r="D5" s="273" t="s">
        <v>27</v>
      </c>
      <c r="E5" s="273" t="s">
        <v>83</v>
      </c>
      <c r="F5" s="273" t="s">
        <v>84</v>
      </c>
    </row>
    <row r="6" ht="21.75" customHeight="1" spans="1:6">
      <c r="A6" s="274" t="s">
        <v>85</v>
      </c>
      <c r="B6" s="275" t="s">
        <v>86</v>
      </c>
      <c r="C6" s="246">
        <v>10501</v>
      </c>
      <c r="D6" s="276">
        <v>20253</v>
      </c>
      <c r="E6" s="277">
        <f t="shared" ref="E6:E34" si="0">IFERROR($D6/C6,)</f>
        <v>1.92867345967051</v>
      </c>
      <c r="F6" s="278"/>
    </row>
    <row r="7" ht="21.75" customHeight="1" spans="1:6">
      <c r="A7" s="274" t="s">
        <v>87</v>
      </c>
      <c r="B7" s="275" t="s">
        <v>88</v>
      </c>
      <c r="C7" s="276"/>
      <c r="D7" s="276"/>
      <c r="E7" s="277">
        <f t="shared" si="0"/>
        <v>0</v>
      </c>
      <c r="F7" s="279"/>
    </row>
    <row r="8" ht="21.75" customHeight="1" spans="1:6">
      <c r="A8" s="274" t="s">
        <v>89</v>
      </c>
      <c r="B8" s="280" t="s">
        <v>90</v>
      </c>
      <c r="C8" s="276"/>
      <c r="D8" s="276"/>
      <c r="E8" s="277">
        <f t="shared" si="0"/>
        <v>0</v>
      </c>
      <c r="F8" s="279"/>
    </row>
    <row r="9" ht="21.75" customHeight="1" spans="1:6">
      <c r="A9" s="274" t="s">
        <v>91</v>
      </c>
      <c r="B9" s="275" t="s">
        <v>92</v>
      </c>
      <c r="C9" s="276">
        <v>1399</v>
      </c>
      <c r="D9" s="276">
        <v>1700</v>
      </c>
      <c r="E9" s="277">
        <f t="shared" si="0"/>
        <v>1.21515368120086</v>
      </c>
      <c r="F9" s="279"/>
    </row>
    <row r="10" ht="21.75" customHeight="1" spans="1:6">
      <c r="A10" s="274" t="s">
        <v>93</v>
      </c>
      <c r="B10" s="280" t="s">
        <v>94</v>
      </c>
      <c r="C10" s="276">
        <v>5391</v>
      </c>
      <c r="D10" s="276">
        <v>6782</v>
      </c>
      <c r="E10" s="277">
        <f t="shared" si="0"/>
        <v>1.25802263030978</v>
      </c>
      <c r="F10" s="279"/>
    </row>
    <row r="11" ht="21.75" customHeight="1" spans="1:6">
      <c r="A11" s="274" t="s">
        <v>95</v>
      </c>
      <c r="B11" s="281" t="s">
        <v>96</v>
      </c>
      <c r="C11" s="276">
        <v>143</v>
      </c>
      <c r="D11" s="276">
        <v>158</v>
      </c>
      <c r="E11" s="277">
        <f t="shared" si="0"/>
        <v>1.1048951048951</v>
      </c>
      <c r="F11" s="279"/>
    </row>
    <row r="12" ht="21.75" customHeight="1" spans="1:6">
      <c r="A12" s="274" t="s">
        <v>97</v>
      </c>
      <c r="B12" s="275" t="s">
        <v>98</v>
      </c>
      <c r="C12" s="276">
        <v>66</v>
      </c>
      <c r="D12" s="276">
        <v>578</v>
      </c>
      <c r="E12" s="277">
        <f t="shared" si="0"/>
        <v>8.75757575757576</v>
      </c>
      <c r="F12" s="279"/>
    </row>
    <row r="13" ht="21.75" customHeight="1" spans="1:6">
      <c r="A13" s="274" t="s">
        <v>99</v>
      </c>
      <c r="B13" s="275" t="s">
        <v>100</v>
      </c>
      <c r="C13" s="276">
        <v>13782</v>
      </c>
      <c r="D13" s="276">
        <v>17581</v>
      </c>
      <c r="E13" s="277">
        <f t="shared" si="0"/>
        <v>1.2756493977652</v>
      </c>
      <c r="F13" s="279"/>
    </row>
    <row r="14" ht="21.75" customHeight="1" spans="1:6">
      <c r="A14" s="274" t="s">
        <v>101</v>
      </c>
      <c r="B14" s="275" t="s">
        <v>102</v>
      </c>
      <c r="C14" s="276">
        <v>3088</v>
      </c>
      <c r="D14" s="276">
        <v>3606</v>
      </c>
      <c r="E14" s="277">
        <f t="shared" si="0"/>
        <v>1.16774611398964</v>
      </c>
      <c r="F14" s="279"/>
    </row>
    <row r="15" ht="21.75" customHeight="1" spans="1:6">
      <c r="A15" s="274" t="s">
        <v>103</v>
      </c>
      <c r="B15" s="282" t="s">
        <v>104</v>
      </c>
      <c r="C15" s="276">
        <v>220</v>
      </c>
      <c r="D15" s="276">
        <v>5800</v>
      </c>
      <c r="E15" s="277">
        <f t="shared" si="0"/>
        <v>26.3636363636364</v>
      </c>
      <c r="F15" s="279"/>
    </row>
    <row r="16" ht="21.75" customHeight="1" spans="1:6">
      <c r="A16" s="274" t="s">
        <v>105</v>
      </c>
      <c r="B16" s="282" t="s">
        <v>106</v>
      </c>
      <c r="C16" s="276">
        <v>5983</v>
      </c>
      <c r="D16" s="276">
        <v>7114</v>
      </c>
      <c r="E16" s="277">
        <f t="shared" si="0"/>
        <v>1.18903560086913</v>
      </c>
      <c r="F16" s="279"/>
    </row>
    <row r="17" ht="21.75" customHeight="1" spans="1:6">
      <c r="A17" s="274" t="s">
        <v>107</v>
      </c>
      <c r="B17" s="282" t="s">
        <v>108</v>
      </c>
      <c r="C17" s="276">
        <v>1349</v>
      </c>
      <c r="D17" s="276">
        <v>1650</v>
      </c>
      <c r="E17" s="277">
        <f t="shared" si="0"/>
        <v>1.22312824314307</v>
      </c>
      <c r="F17" s="279"/>
    </row>
    <row r="18" ht="21.75" customHeight="1" spans="1:6">
      <c r="A18" s="274" t="s">
        <v>109</v>
      </c>
      <c r="B18" s="282" t="s">
        <v>110</v>
      </c>
      <c r="C18" s="276">
        <v>15</v>
      </c>
      <c r="D18" s="276">
        <v>128</v>
      </c>
      <c r="E18" s="277">
        <f t="shared" si="0"/>
        <v>8.53333333333333</v>
      </c>
      <c r="F18" s="279"/>
    </row>
    <row r="19" ht="21.75" customHeight="1" spans="1:6">
      <c r="A19" s="274" t="s">
        <v>111</v>
      </c>
      <c r="B19" s="282" t="s">
        <v>112</v>
      </c>
      <c r="C19" s="276">
        <v>82</v>
      </c>
      <c r="D19" s="276">
        <v>5245</v>
      </c>
      <c r="E19" s="277">
        <f t="shared" si="0"/>
        <v>63.9634146341463</v>
      </c>
      <c r="F19" s="279"/>
    </row>
    <row r="20" ht="21.75" customHeight="1" spans="1:6">
      <c r="A20" s="274" t="s">
        <v>113</v>
      </c>
      <c r="B20" s="282" t="s">
        <v>114</v>
      </c>
      <c r="C20" s="276">
        <v>59</v>
      </c>
      <c r="D20" s="276">
        <v>106</v>
      </c>
      <c r="E20" s="277">
        <f t="shared" si="0"/>
        <v>1.79661016949153</v>
      </c>
      <c r="F20" s="279"/>
    </row>
    <row r="21" ht="21.75" customHeight="1" spans="1:6">
      <c r="A21" s="274" t="s">
        <v>115</v>
      </c>
      <c r="B21" s="282" t="s">
        <v>116</v>
      </c>
      <c r="C21" s="276"/>
      <c r="D21" s="276">
        <v>10</v>
      </c>
      <c r="E21" s="277">
        <f t="shared" si="0"/>
        <v>0</v>
      </c>
      <c r="F21" s="279"/>
    </row>
    <row r="22" ht="21.75" customHeight="1" spans="1:6">
      <c r="A22" s="274" t="s">
        <v>117</v>
      </c>
      <c r="B22" s="282" t="s">
        <v>118</v>
      </c>
      <c r="C22" s="276"/>
      <c r="D22" s="276">
        <v>20</v>
      </c>
      <c r="E22" s="277">
        <f t="shared" si="0"/>
        <v>0</v>
      </c>
      <c r="F22" s="279"/>
    </row>
    <row r="23" ht="21.75" customHeight="1" spans="1:6">
      <c r="A23" s="274" t="s">
        <v>119</v>
      </c>
      <c r="B23" s="282" t="s">
        <v>120</v>
      </c>
      <c r="C23" s="276"/>
      <c r="D23" s="276">
        <v>182</v>
      </c>
      <c r="E23" s="277">
        <f t="shared" si="0"/>
        <v>0</v>
      </c>
      <c r="F23" s="279"/>
    </row>
    <row r="24" ht="21.75" customHeight="1" spans="1:6">
      <c r="A24" s="274" t="s">
        <v>121</v>
      </c>
      <c r="B24" s="282" t="s">
        <v>122</v>
      </c>
      <c r="C24" s="276">
        <v>4161</v>
      </c>
      <c r="D24" s="276">
        <v>21406</v>
      </c>
      <c r="E24" s="277">
        <f t="shared" si="0"/>
        <v>5.14443643354963</v>
      </c>
      <c r="F24" s="279"/>
    </row>
    <row r="25" ht="21.75" customHeight="1" spans="1:6">
      <c r="A25" s="274" t="s">
        <v>123</v>
      </c>
      <c r="B25" s="282" t="s">
        <v>124</v>
      </c>
      <c r="C25" s="276"/>
      <c r="D25" s="276"/>
      <c r="E25" s="277">
        <f t="shared" si="0"/>
        <v>0</v>
      </c>
      <c r="F25" s="279"/>
    </row>
    <row r="26" ht="21.75" customHeight="1" spans="1:6">
      <c r="A26" s="274" t="s">
        <v>125</v>
      </c>
      <c r="B26" s="282" t="s">
        <v>126</v>
      </c>
      <c r="C26" s="276">
        <v>241</v>
      </c>
      <c r="D26" s="276">
        <v>472</v>
      </c>
      <c r="E26" s="277">
        <f t="shared" si="0"/>
        <v>1.95850622406639</v>
      </c>
      <c r="F26" s="279"/>
    </row>
    <row r="27" ht="21.75" customHeight="1" spans="1:6">
      <c r="A27" s="274" t="s">
        <v>127</v>
      </c>
      <c r="B27" s="282" t="s">
        <v>128</v>
      </c>
      <c r="C27" s="276">
        <v>1488</v>
      </c>
      <c r="D27" s="276">
        <v>3000</v>
      </c>
      <c r="E27" s="277">
        <f t="shared" si="0"/>
        <v>2.01612903225806</v>
      </c>
      <c r="F27" s="279"/>
    </row>
    <row r="28" ht="21.75" customHeight="1" spans="1:6">
      <c r="A28" s="274" t="s">
        <v>129</v>
      </c>
      <c r="B28" s="282" t="s">
        <v>130</v>
      </c>
      <c r="C28" s="276">
        <v>22990</v>
      </c>
      <c r="D28" s="276">
        <v>2098</v>
      </c>
      <c r="E28" s="277">
        <f t="shared" si="0"/>
        <v>0.0912570682905611</v>
      </c>
      <c r="F28" s="279"/>
    </row>
    <row r="29" ht="21.75" customHeight="1" spans="1:6">
      <c r="A29" s="274" t="s">
        <v>131</v>
      </c>
      <c r="B29" s="282" t="s">
        <v>132</v>
      </c>
      <c r="C29" s="276">
        <v>2351</v>
      </c>
      <c r="D29" s="276">
        <v>2710</v>
      </c>
      <c r="E29" s="277">
        <f t="shared" si="0"/>
        <v>1.1527009783071</v>
      </c>
      <c r="F29" s="279"/>
    </row>
    <row r="30" ht="21.75" customHeight="1" spans="1:6">
      <c r="A30" s="274" t="s">
        <v>133</v>
      </c>
      <c r="B30" s="282" t="s">
        <v>134</v>
      </c>
      <c r="C30" s="276">
        <v>1</v>
      </c>
      <c r="D30" s="276">
        <v>1</v>
      </c>
      <c r="E30" s="277">
        <f t="shared" si="0"/>
        <v>1</v>
      </c>
      <c r="F30" s="279"/>
    </row>
    <row r="31" ht="21.75" customHeight="1" spans="1:6">
      <c r="A31" s="283"/>
      <c r="B31" s="282"/>
      <c r="C31" s="246"/>
      <c r="D31" s="276"/>
      <c r="E31" s="284">
        <f t="shared" si="0"/>
        <v>0</v>
      </c>
      <c r="F31" s="278"/>
    </row>
    <row r="32" ht="21.75" customHeight="1" spans="1:6">
      <c r="A32" s="285"/>
      <c r="B32" s="275"/>
      <c r="C32" s="246"/>
      <c r="D32" s="276"/>
      <c r="E32" s="284">
        <f t="shared" si="0"/>
        <v>0</v>
      </c>
      <c r="F32" s="278"/>
    </row>
    <row r="33" ht="21.75" customHeight="1" spans="1:6">
      <c r="A33" s="285"/>
      <c r="B33" s="275"/>
      <c r="C33" s="246"/>
      <c r="D33" s="276"/>
      <c r="E33" s="284">
        <f t="shared" si="0"/>
        <v>0</v>
      </c>
      <c r="F33" s="278"/>
    </row>
    <row r="34" ht="21.75" customHeight="1" spans="1:6">
      <c r="A34" s="286" t="s">
        <v>135</v>
      </c>
      <c r="B34" s="275"/>
      <c r="C34" s="287">
        <f>SUM(C6:C33)</f>
        <v>73310</v>
      </c>
      <c r="D34" s="288">
        <f>SUM(D6:D33)</f>
        <v>100600</v>
      </c>
      <c r="E34" s="277">
        <f t="shared" si="0"/>
        <v>1.37225480834811</v>
      </c>
      <c r="F34" s="289">
        <f>SUM(F6:F33)</f>
        <v>0</v>
      </c>
    </row>
  </sheetData>
  <mergeCells count="7">
    <mergeCell ref="B1:F1"/>
    <mergeCell ref="A2:F2"/>
    <mergeCell ref="B3:F3"/>
    <mergeCell ref="A4:B4"/>
    <mergeCell ref="D4:F4"/>
    <mergeCell ref="A34:B34"/>
    <mergeCell ref="C4:C5"/>
  </mergeCells>
  <pageMargins left="0.32" right="0.32" top="0.78" bottom="0.36" header="0.32" footer="0.32"/>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workbookViewId="0">
      <selection activeCell="F7" sqref="F7"/>
    </sheetView>
  </sheetViews>
  <sheetFormatPr defaultColWidth="8.75" defaultRowHeight="14.25" customHeight="1" outlineLevelCol="5"/>
  <cols>
    <col min="1" max="1" width="5.125" style="31" customWidth="1"/>
    <col min="2" max="2" width="25.125" style="31" customWidth="1"/>
    <col min="3" max="3" width="16.125" style="31" customWidth="1"/>
    <col min="4" max="4" width="12.125" style="31" customWidth="1"/>
    <col min="5" max="5" width="21.375" style="31" customWidth="1"/>
    <col min="6" max="6" width="60.75" style="31" customWidth="1"/>
    <col min="7" max="16384" width="8.75" style="31"/>
  </cols>
  <sheetData>
    <row r="1" customHeight="1" spans="1:6">
      <c r="A1" s="268"/>
      <c r="B1" s="269" t="s">
        <v>80</v>
      </c>
      <c r="C1" s="269"/>
      <c r="D1" s="269"/>
      <c r="E1" s="269"/>
      <c r="F1" s="269"/>
    </row>
    <row r="2" ht="24" customHeight="1" spans="1:6">
      <c r="A2" s="270" t="s">
        <v>136</v>
      </c>
      <c r="B2" s="270"/>
      <c r="C2" s="270"/>
      <c r="D2" s="270"/>
      <c r="E2" s="270"/>
      <c r="F2" s="270"/>
    </row>
    <row r="3" customHeight="1" spans="1:6">
      <c r="A3" s="271"/>
      <c r="B3" s="272" t="s">
        <v>21</v>
      </c>
      <c r="C3" s="272"/>
      <c r="D3" s="272"/>
      <c r="E3" s="272"/>
      <c r="F3" s="272"/>
    </row>
    <row r="4" ht="33" customHeight="1" spans="1:6">
      <c r="A4" s="273" t="s">
        <v>22</v>
      </c>
      <c r="B4" s="273"/>
      <c r="C4" s="273" t="s">
        <v>82</v>
      </c>
      <c r="D4" s="273" t="s">
        <v>24</v>
      </c>
      <c r="E4" s="273"/>
      <c r="F4" s="273"/>
    </row>
    <row r="5" ht="63" customHeight="1" spans="1:6">
      <c r="A5" s="273" t="s">
        <v>25</v>
      </c>
      <c r="B5" s="273" t="s">
        <v>26</v>
      </c>
      <c r="C5" s="273"/>
      <c r="D5" s="273" t="s">
        <v>27</v>
      </c>
      <c r="E5" s="273" t="s">
        <v>83</v>
      </c>
      <c r="F5" s="273" t="s">
        <v>84</v>
      </c>
    </row>
    <row r="6" ht="21.75" customHeight="1" spans="1:6">
      <c r="A6" s="274" t="s">
        <v>85</v>
      </c>
      <c r="B6" s="275" t="s">
        <v>86</v>
      </c>
      <c r="C6" s="246">
        <v>10501</v>
      </c>
      <c r="D6" s="276">
        <v>20253</v>
      </c>
      <c r="E6" s="277">
        <f t="shared" ref="E6:E34" si="0">IFERROR($D6/C6,)</f>
        <v>1.92867345967051</v>
      </c>
      <c r="F6" s="278"/>
    </row>
    <row r="7" ht="21.75" customHeight="1" spans="1:6">
      <c r="A7" s="274" t="s">
        <v>87</v>
      </c>
      <c r="B7" s="275" t="s">
        <v>88</v>
      </c>
      <c r="C7" s="276"/>
      <c r="D7" s="276"/>
      <c r="E7" s="277">
        <f t="shared" si="0"/>
        <v>0</v>
      </c>
      <c r="F7" s="279"/>
    </row>
    <row r="8" ht="21.75" customHeight="1" spans="1:6">
      <c r="A8" s="274" t="s">
        <v>89</v>
      </c>
      <c r="B8" s="280" t="s">
        <v>90</v>
      </c>
      <c r="C8" s="276"/>
      <c r="D8" s="276"/>
      <c r="E8" s="277">
        <f t="shared" si="0"/>
        <v>0</v>
      </c>
      <c r="F8" s="279"/>
    </row>
    <row r="9" ht="21.75" customHeight="1" spans="1:6">
      <c r="A9" s="274" t="s">
        <v>91</v>
      </c>
      <c r="B9" s="275" t="s">
        <v>92</v>
      </c>
      <c r="C9" s="276">
        <v>1399</v>
      </c>
      <c r="D9" s="276">
        <v>1700</v>
      </c>
      <c r="E9" s="277">
        <f t="shared" si="0"/>
        <v>1.21515368120086</v>
      </c>
      <c r="F9" s="279"/>
    </row>
    <row r="10" ht="21.75" customHeight="1" spans="1:6">
      <c r="A10" s="274" t="s">
        <v>93</v>
      </c>
      <c r="B10" s="280" t="s">
        <v>94</v>
      </c>
      <c r="C10" s="276">
        <v>5391</v>
      </c>
      <c r="D10" s="276">
        <v>6782</v>
      </c>
      <c r="E10" s="277">
        <f t="shared" si="0"/>
        <v>1.25802263030978</v>
      </c>
      <c r="F10" s="279"/>
    </row>
    <row r="11" ht="21.75" customHeight="1" spans="1:6">
      <c r="A11" s="274" t="s">
        <v>95</v>
      </c>
      <c r="B11" s="281" t="s">
        <v>96</v>
      </c>
      <c r="C11" s="276">
        <v>143</v>
      </c>
      <c r="D11" s="276">
        <v>158</v>
      </c>
      <c r="E11" s="277">
        <f t="shared" si="0"/>
        <v>1.1048951048951</v>
      </c>
      <c r="F11" s="279"/>
    </row>
    <row r="12" ht="21.75" customHeight="1" spans="1:6">
      <c r="A12" s="274" t="s">
        <v>97</v>
      </c>
      <c r="B12" s="275" t="s">
        <v>98</v>
      </c>
      <c r="C12" s="276">
        <v>66</v>
      </c>
      <c r="D12" s="276">
        <v>578</v>
      </c>
      <c r="E12" s="277">
        <f t="shared" si="0"/>
        <v>8.75757575757576</v>
      </c>
      <c r="F12" s="279"/>
    </row>
    <row r="13" ht="21.75" customHeight="1" spans="1:6">
      <c r="A13" s="274" t="s">
        <v>99</v>
      </c>
      <c r="B13" s="275" t="s">
        <v>100</v>
      </c>
      <c r="C13" s="276">
        <v>13782</v>
      </c>
      <c r="D13" s="276">
        <v>17581</v>
      </c>
      <c r="E13" s="277">
        <f t="shared" si="0"/>
        <v>1.2756493977652</v>
      </c>
      <c r="F13" s="279"/>
    </row>
    <row r="14" ht="21.75" customHeight="1" spans="1:6">
      <c r="A14" s="274" t="s">
        <v>101</v>
      </c>
      <c r="B14" s="275" t="s">
        <v>102</v>
      </c>
      <c r="C14" s="276">
        <v>3088</v>
      </c>
      <c r="D14" s="276">
        <v>3606</v>
      </c>
      <c r="E14" s="277">
        <f t="shared" si="0"/>
        <v>1.16774611398964</v>
      </c>
      <c r="F14" s="279"/>
    </row>
    <row r="15" ht="21.75" customHeight="1" spans="1:6">
      <c r="A15" s="274" t="s">
        <v>103</v>
      </c>
      <c r="B15" s="282" t="s">
        <v>104</v>
      </c>
      <c r="C15" s="276">
        <v>220</v>
      </c>
      <c r="D15" s="276">
        <v>5800</v>
      </c>
      <c r="E15" s="277">
        <f t="shared" si="0"/>
        <v>26.3636363636364</v>
      </c>
      <c r="F15" s="279"/>
    </row>
    <row r="16" ht="21.75" customHeight="1" spans="1:6">
      <c r="A16" s="274" t="s">
        <v>105</v>
      </c>
      <c r="B16" s="282" t="s">
        <v>106</v>
      </c>
      <c r="C16" s="276">
        <v>5983</v>
      </c>
      <c r="D16" s="276">
        <v>7114</v>
      </c>
      <c r="E16" s="277">
        <f t="shared" si="0"/>
        <v>1.18903560086913</v>
      </c>
      <c r="F16" s="279"/>
    </row>
    <row r="17" ht="21.75" customHeight="1" spans="1:6">
      <c r="A17" s="274" t="s">
        <v>107</v>
      </c>
      <c r="B17" s="282" t="s">
        <v>108</v>
      </c>
      <c r="C17" s="276">
        <v>1349</v>
      </c>
      <c r="D17" s="276">
        <v>1650</v>
      </c>
      <c r="E17" s="277">
        <f t="shared" si="0"/>
        <v>1.22312824314307</v>
      </c>
      <c r="F17" s="279"/>
    </row>
    <row r="18" ht="21.75" customHeight="1" spans="1:6">
      <c r="A18" s="274" t="s">
        <v>109</v>
      </c>
      <c r="B18" s="282" t="s">
        <v>110</v>
      </c>
      <c r="C18" s="276">
        <v>15</v>
      </c>
      <c r="D18" s="276">
        <v>128</v>
      </c>
      <c r="E18" s="277">
        <f t="shared" si="0"/>
        <v>8.53333333333333</v>
      </c>
      <c r="F18" s="279"/>
    </row>
    <row r="19" ht="21.75" customHeight="1" spans="1:6">
      <c r="A19" s="274" t="s">
        <v>111</v>
      </c>
      <c r="B19" s="282" t="s">
        <v>112</v>
      </c>
      <c r="C19" s="276">
        <v>82</v>
      </c>
      <c r="D19" s="276">
        <v>5245</v>
      </c>
      <c r="E19" s="277">
        <f t="shared" si="0"/>
        <v>63.9634146341463</v>
      </c>
      <c r="F19" s="279"/>
    </row>
    <row r="20" ht="21.75" customHeight="1" spans="1:6">
      <c r="A20" s="274" t="s">
        <v>113</v>
      </c>
      <c r="B20" s="282" t="s">
        <v>114</v>
      </c>
      <c r="C20" s="276">
        <v>59</v>
      </c>
      <c r="D20" s="276">
        <v>106</v>
      </c>
      <c r="E20" s="277">
        <f t="shared" si="0"/>
        <v>1.79661016949153</v>
      </c>
      <c r="F20" s="279"/>
    </row>
    <row r="21" ht="21.75" customHeight="1" spans="1:6">
      <c r="A21" s="274" t="s">
        <v>115</v>
      </c>
      <c r="B21" s="282" t="s">
        <v>116</v>
      </c>
      <c r="C21" s="276"/>
      <c r="D21" s="276">
        <v>10</v>
      </c>
      <c r="E21" s="277">
        <f t="shared" si="0"/>
        <v>0</v>
      </c>
      <c r="F21" s="279"/>
    </row>
    <row r="22" ht="21.75" customHeight="1" spans="1:6">
      <c r="A22" s="274" t="s">
        <v>117</v>
      </c>
      <c r="B22" s="282" t="s">
        <v>118</v>
      </c>
      <c r="C22" s="276"/>
      <c r="D22" s="276">
        <v>20</v>
      </c>
      <c r="E22" s="277">
        <f t="shared" si="0"/>
        <v>0</v>
      </c>
      <c r="F22" s="279"/>
    </row>
    <row r="23" ht="21.75" customHeight="1" spans="1:6">
      <c r="A23" s="274" t="s">
        <v>119</v>
      </c>
      <c r="B23" s="282" t="s">
        <v>120</v>
      </c>
      <c r="C23" s="276"/>
      <c r="D23" s="276">
        <v>182</v>
      </c>
      <c r="E23" s="277">
        <f t="shared" si="0"/>
        <v>0</v>
      </c>
      <c r="F23" s="279"/>
    </row>
    <row r="24" ht="21.75" customHeight="1" spans="1:6">
      <c r="A24" s="274" t="s">
        <v>121</v>
      </c>
      <c r="B24" s="282" t="s">
        <v>122</v>
      </c>
      <c r="C24" s="276">
        <v>4161</v>
      </c>
      <c r="D24" s="276">
        <v>21406</v>
      </c>
      <c r="E24" s="277">
        <f t="shared" si="0"/>
        <v>5.14443643354963</v>
      </c>
      <c r="F24" s="279"/>
    </row>
    <row r="25" ht="21.75" customHeight="1" spans="1:6">
      <c r="A25" s="274" t="s">
        <v>123</v>
      </c>
      <c r="B25" s="282" t="s">
        <v>124</v>
      </c>
      <c r="C25" s="276"/>
      <c r="D25" s="276"/>
      <c r="E25" s="277">
        <f t="shared" si="0"/>
        <v>0</v>
      </c>
      <c r="F25" s="279"/>
    </row>
    <row r="26" ht="21.75" customHeight="1" spans="1:6">
      <c r="A26" s="274" t="s">
        <v>125</v>
      </c>
      <c r="B26" s="282" t="s">
        <v>126</v>
      </c>
      <c r="C26" s="276">
        <v>241</v>
      </c>
      <c r="D26" s="276">
        <v>472</v>
      </c>
      <c r="E26" s="277">
        <f t="shared" si="0"/>
        <v>1.95850622406639</v>
      </c>
      <c r="F26" s="279"/>
    </row>
    <row r="27" ht="21.75" customHeight="1" spans="1:6">
      <c r="A27" s="274" t="s">
        <v>127</v>
      </c>
      <c r="B27" s="282" t="s">
        <v>128</v>
      </c>
      <c r="C27" s="276">
        <v>1488</v>
      </c>
      <c r="D27" s="276">
        <v>3000</v>
      </c>
      <c r="E27" s="277">
        <f t="shared" si="0"/>
        <v>2.01612903225806</v>
      </c>
      <c r="F27" s="279"/>
    </row>
    <row r="28" ht="21.75" customHeight="1" spans="1:6">
      <c r="A28" s="274" t="s">
        <v>129</v>
      </c>
      <c r="B28" s="282" t="s">
        <v>130</v>
      </c>
      <c r="C28" s="276">
        <v>22990</v>
      </c>
      <c r="D28" s="276">
        <v>2098</v>
      </c>
      <c r="E28" s="277">
        <f t="shared" si="0"/>
        <v>0.0912570682905611</v>
      </c>
      <c r="F28" s="279"/>
    </row>
    <row r="29" ht="21.75" customHeight="1" spans="1:6">
      <c r="A29" s="274" t="s">
        <v>131</v>
      </c>
      <c r="B29" s="282" t="s">
        <v>132</v>
      </c>
      <c r="C29" s="276">
        <v>2351</v>
      </c>
      <c r="D29" s="276">
        <v>2710</v>
      </c>
      <c r="E29" s="277">
        <f t="shared" si="0"/>
        <v>1.1527009783071</v>
      </c>
      <c r="F29" s="279"/>
    </row>
    <row r="30" ht="21.75" customHeight="1" spans="1:6">
      <c r="A30" s="274" t="s">
        <v>133</v>
      </c>
      <c r="B30" s="282" t="s">
        <v>134</v>
      </c>
      <c r="C30" s="276">
        <v>1</v>
      </c>
      <c r="D30" s="276">
        <v>1</v>
      </c>
      <c r="E30" s="277">
        <f t="shared" si="0"/>
        <v>1</v>
      </c>
      <c r="F30" s="279"/>
    </row>
    <row r="31" ht="21.75" customHeight="1" spans="1:6">
      <c r="A31" s="283"/>
      <c r="B31" s="282"/>
      <c r="C31" s="246"/>
      <c r="D31" s="276"/>
      <c r="E31" s="284">
        <f t="shared" si="0"/>
        <v>0</v>
      </c>
      <c r="F31" s="278"/>
    </row>
    <row r="32" ht="21.75" customHeight="1" spans="1:6">
      <c r="A32" s="285"/>
      <c r="B32" s="275"/>
      <c r="C32" s="246"/>
      <c r="D32" s="276"/>
      <c r="E32" s="284">
        <f t="shared" si="0"/>
        <v>0</v>
      </c>
      <c r="F32" s="278"/>
    </row>
    <row r="33" ht="21.75" customHeight="1" spans="1:6">
      <c r="A33" s="285"/>
      <c r="B33" s="275"/>
      <c r="C33" s="246"/>
      <c r="D33" s="276"/>
      <c r="E33" s="284">
        <f t="shared" si="0"/>
        <v>0</v>
      </c>
      <c r="F33" s="278"/>
    </row>
    <row r="34" ht="21.75" customHeight="1" spans="1:6">
      <c r="A34" s="286" t="s">
        <v>135</v>
      </c>
      <c r="B34" s="275"/>
      <c r="C34" s="287">
        <f>SUM(C6:C33)</f>
        <v>73310</v>
      </c>
      <c r="D34" s="288">
        <f>SUM(D6:D33)</f>
        <v>100600</v>
      </c>
      <c r="E34" s="277">
        <f t="shared" si="0"/>
        <v>1.37225480834811</v>
      </c>
      <c r="F34" s="289">
        <f>SUM(F6:F33)</f>
        <v>0</v>
      </c>
    </row>
  </sheetData>
  <mergeCells count="7">
    <mergeCell ref="B1:F1"/>
    <mergeCell ref="A2:F2"/>
    <mergeCell ref="B3:F3"/>
    <mergeCell ref="A4:B4"/>
    <mergeCell ref="D4:F4"/>
    <mergeCell ref="A34:B34"/>
    <mergeCell ref="C4:C5"/>
  </mergeCells>
  <pageMargins left="0.32" right="0.32" top="0.78" bottom="0.36" header="0.32" footer="0.3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9"/>
  <sheetViews>
    <sheetView showGridLines="0" zoomScale="85" zoomScaleNormal="85" workbookViewId="0">
      <selection activeCell="H26" sqref="H26"/>
    </sheetView>
  </sheetViews>
  <sheetFormatPr defaultColWidth="8.75" defaultRowHeight="14.25" customHeight="1"/>
  <cols>
    <col min="1" max="1" width="10.75" style="31" customWidth="1"/>
    <col min="2" max="2" width="39.625" style="31" customWidth="1"/>
    <col min="3" max="3" width="10.75" style="31" customWidth="1"/>
    <col min="4" max="5" width="10" style="31" customWidth="1"/>
    <col min="6" max="6" width="10.75" style="31" customWidth="1"/>
    <col min="7" max="7" width="36.125" style="31" customWidth="1"/>
    <col min="8" max="8" width="10.75" style="31" customWidth="1"/>
    <col min="9" max="10" width="10" style="31" customWidth="1"/>
    <col min="11" max="16384" width="8.75" style="31"/>
  </cols>
  <sheetData>
    <row r="1" ht="18" customHeight="1" spans="1:10">
      <c r="A1" s="228"/>
      <c r="B1" s="35"/>
      <c r="C1" s="35"/>
      <c r="D1" s="35"/>
      <c r="E1" s="35"/>
      <c r="F1" s="35"/>
      <c r="G1" s="35"/>
      <c r="H1" s="35"/>
      <c r="I1" s="35"/>
      <c r="J1" s="35"/>
    </row>
    <row r="2" ht="24" customHeight="1" spans="1:10">
      <c r="A2" s="229" t="s">
        <v>137</v>
      </c>
      <c r="B2" s="229"/>
      <c r="C2" s="229"/>
      <c r="D2" s="229"/>
      <c r="E2" s="229"/>
      <c r="F2" s="229"/>
      <c r="G2" s="229"/>
      <c r="H2" s="229"/>
      <c r="I2" s="229"/>
      <c r="J2" s="229"/>
    </row>
    <row r="3" ht="20.25" customHeight="1" spans="1:10">
      <c r="A3" s="35"/>
      <c r="B3" s="35"/>
      <c r="C3" s="35"/>
      <c r="D3" s="35"/>
      <c r="E3" s="35"/>
      <c r="F3" s="35"/>
      <c r="G3" s="35"/>
      <c r="H3" s="35"/>
      <c r="I3" s="35"/>
      <c r="J3" s="261" t="s">
        <v>21</v>
      </c>
    </row>
    <row r="4" ht="31.5" customHeight="1" spans="1:10">
      <c r="A4" s="230" t="s">
        <v>138</v>
      </c>
      <c r="B4" s="230"/>
      <c r="C4" s="230"/>
      <c r="D4" s="230"/>
      <c r="E4" s="230"/>
      <c r="F4" s="230" t="s">
        <v>139</v>
      </c>
      <c r="G4" s="230"/>
      <c r="H4" s="230"/>
      <c r="I4" s="262"/>
      <c r="J4" s="262"/>
    </row>
    <row r="5" ht="22.5" customHeight="1" spans="1:10">
      <c r="A5" s="230" t="s">
        <v>140</v>
      </c>
      <c r="B5" s="230" t="s">
        <v>22</v>
      </c>
      <c r="C5" s="231" t="s">
        <v>23</v>
      </c>
      <c r="D5" s="232" t="s">
        <v>24</v>
      </c>
      <c r="E5" s="233"/>
      <c r="F5" s="230" t="s">
        <v>140</v>
      </c>
      <c r="G5" s="230" t="s">
        <v>22</v>
      </c>
      <c r="H5" s="234" t="s">
        <v>23</v>
      </c>
      <c r="I5" s="263" t="s">
        <v>24</v>
      </c>
      <c r="J5" s="263"/>
    </row>
    <row r="6" ht="63" customHeight="1" spans="1:10">
      <c r="A6" s="230"/>
      <c r="B6" s="230"/>
      <c r="C6" s="235"/>
      <c r="D6" s="236" t="s">
        <v>27</v>
      </c>
      <c r="E6" s="237" t="s">
        <v>83</v>
      </c>
      <c r="F6" s="230"/>
      <c r="G6" s="230"/>
      <c r="H6" s="235"/>
      <c r="I6" s="235" t="s">
        <v>27</v>
      </c>
      <c r="J6" s="264" t="s">
        <v>83</v>
      </c>
    </row>
    <row r="7" ht="25.5" customHeight="1" spans="1:10">
      <c r="A7" s="238"/>
      <c r="B7" s="239" t="s">
        <v>141</v>
      </c>
      <c r="C7" s="240">
        <v>52380</v>
      </c>
      <c r="D7" s="241">
        <v>66900</v>
      </c>
      <c r="E7" s="242">
        <f t="shared" ref="E7:E13" si="0">IFERROR($D7/C7,)</f>
        <v>1.27720504009164</v>
      </c>
      <c r="F7" s="238"/>
      <c r="G7" s="239" t="s">
        <v>142</v>
      </c>
      <c r="H7" s="240">
        <v>73310</v>
      </c>
      <c r="I7" s="241">
        <v>100600</v>
      </c>
      <c r="J7" s="242">
        <f t="shared" ref="J7:J23" si="1">IFERROR($I7/H7,)</f>
        <v>1.37225480834811</v>
      </c>
    </row>
    <row r="8" ht="25.5" customHeight="1" spans="1:10">
      <c r="A8" s="243" t="s">
        <v>143</v>
      </c>
      <c r="B8" s="243" t="s">
        <v>144</v>
      </c>
      <c r="C8" s="240">
        <f>SUM(C9,C13,C16,C21:C22,C31,C34)</f>
        <v>59874</v>
      </c>
      <c r="D8" s="241">
        <f>SUM(D9,D13,D16,D21:D22,D31,D34)</f>
        <v>75106</v>
      </c>
      <c r="E8" s="242">
        <f t="shared" si="0"/>
        <v>1.25440090857467</v>
      </c>
      <c r="F8" s="243" t="s">
        <v>145</v>
      </c>
      <c r="G8" s="243" t="s">
        <v>146</v>
      </c>
      <c r="H8" s="240">
        <f>SUM(H9,H12,H14,H16:H18,H34)</f>
        <v>36944</v>
      </c>
      <c r="I8" s="241">
        <f>SUM(I9,I12,I14,I16:I18,I34)</f>
        <v>40046</v>
      </c>
      <c r="J8" s="242">
        <f t="shared" si="1"/>
        <v>1.08396491987874</v>
      </c>
    </row>
    <row r="9" ht="25.5" customHeight="1" spans="1:10">
      <c r="A9" s="238"/>
      <c r="B9" s="238" t="s">
        <v>147</v>
      </c>
      <c r="C9" s="240">
        <f>SUM(C10:C12)</f>
        <v>32858</v>
      </c>
      <c r="D9" s="244">
        <f>SUM(D10:D12)</f>
        <v>31975</v>
      </c>
      <c r="E9" s="242">
        <f t="shared" si="0"/>
        <v>0.973126787996835</v>
      </c>
      <c r="F9" s="238" t="s">
        <v>148</v>
      </c>
      <c r="G9" s="238" t="s">
        <v>149</v>
      </c>
      <c r="H9" s="240">
        <f>SUM(H10:H11)</f>
        <v>36944</v>
      </c>
      <c r="I9" s="241">
        <f>SUM(I10:I11)</f>
        <v>40046</v>
      </c>
      <c r="J9" s="242">
        <f t="shared" si="1"/>
        <v>1.08396491987874</v>
      </c>
    </row>
    <row r="10" ht="25.5" customHeight="1" spans="1:10">
      <c r="A10" s="238" t="s">
        <v>150</v>
      </c>
      <c r="B10" s="238" t="s">
        <v>151</v>
      </c>
      <c r="C10" s="245">
        <v>410</v>
      </c>
      <c r="D10" s="246">
        <v>410</v>
      </c>
      <c r="E10" s="242">
        <f t="shared" si="0"/>
        <v>1</v>
      </c>
      <c r="F10" s="238" t="s">
        <v>152</v>
      </c>
      <c r="G10" s="238" t="s">
        <v>153</v>
      </c>
      <c r="H10" s="245">
        <v>19665</v>
      </c>
      <c r="I10" s="265">
        <v>20227</v>
      </c>
      <c r="J10" s="242">
        <f t="shared" si="1"/>
        <v>1.02857869310959</v>
      </c>
    </row>
    <row r="11" ht="25.5" customHeight="1" spans="1:10">
      <c r="A11" s="238" t="s">
        <v>154</v>
      </c>
      <c r="B11" s="238" t="s">
        <v>155</v>
      </c>
      <c r="C11" s="245">
        <v>32186</v>
      </c>
      <c r="D11" s="247">
        <v>31565</v>
      </c>
      <c r="E11" s="242">
        <f t="shared" si="0"/>
        <v>0.98070589697384</v>
      </c>
      <c r="F11" s="238" t="s">
        <v>156</v>
      </c>
      <c r="G11" s="238" t="s">
        <v>157</v>
      </c>
      <c r="H11" s="245">
        <v>17279</v>
      </c>
      <c r="I11" s="265">
        <v>19819</v>
      </c>
      <c r="J11" s="242">
        <f t="shared" si="1"/>
        <v>1.14699924764165</v>
      </c>
    </row>
    <row r="12" ht="25.5" customHeight="1" spans="1:10">
      <c r="A12" s="238" t="s">
        <v>158</v>
      </c>
      <c r="B12" s="238" t="s">
        <v>159</v>
      </c>
      <c r="C12" s="245">
        <v>262</v>
      </c>
      <c r="D12" s="247"/>
      <c r="E12" s="242">
        <f t="shared" si="0"/>
        <v>0</v>
      </c>
      <c r="F12" s="238" t="s">
        <v>160</v>
      </c>
      <c r="G12" s="238" t="s">
        <v>161</v>
      </c>
      <c r="H12" s="240">
        <f>H13</f>
        <v>0</v>
      </c>
      <c r="I12" s="241">
        <f>I13</f>
        <v>0</v>
      </c>
      <c r="J12" s="242">
        <f t="shared" si="1"/>
        <v>0</v>
      </c>
    </row>
    <row r="13" ht="25.5" customHeight="1" spans="1:10">
      <c r="A13" s="238" t="s">
        <v>162</v>
      </c>
      <c r="B13" s="238" t="s">
        <v>163</v>
      </c>
      <c r="C13" s="245">
        <v>24400</v>
      </c>
      <c r="D13" s="244">
        <v>30998</v>
      </c>
      <c r="E13" s="242">
        <f t="shared" si="0"/>
        <v>1.27040983606557</v>
      </c>
      <c r="F13" s="238" t="s">
        <v>164</v>
      </c>
      <c r="G13" s="238" t="s">
        <v>165</v>
      </c>
      <c r="H13" s="245"/>
      <c r="I13" s="265"/>
      <c r="J13" s="242">
        <f t="shared" si="1"/>
        <v>0</v>
      </c>
    </row>
    <row r="14" ht="25.5" customHeight="1" spans="1:10">
      <c r="A14" s="238"/>
      <c r="B14" s="248"/>
      <c r="C14" s="245"/>
      <c r="D14" s="246"/>
      <c r="E14" s="249"/>
      <c r="F14" s="238" t="s">
        <v>166</v>
      </c>
      <c r="G14" s="238" t="s">
        <v>167</v>
      </c>
      <c r="H14" s="240">
        <f>H15</f>
        <v>0</v>
      </c>
      <c r="I14" s="241">
        <f>I15</f>
        <v>0</v>
      </c>
      <c r="J14" s="242">
        <f t="shared" si="1"/>
        <v>0</v>
      </c>
    </row>
    <row r="15" ht="25.5" customHeight="1" spans="1:10">
      <c r="A15" s="238"/>
      <c r="B15" s="248"/>
      <c r="C15" s="245"/>
      <c r="D15" s="246"/>
      <c r="E15" s="249"/>
      <c r="F15" s="238" t="s">
        <v>168</v>
      </c>
      <c r="G15" s="238" t="s">
        <v>169</v>
      </c>
      <c r="H15" s="245"/>
      <c r="I15" s="265"/>
      <c r="J15" s="242">
        <f t="shared" si="1"/>
        <v>0</v>
      </c>
    </row>
    <row r="16" ht="25.5" customHeight="1" spans="1:10">
      <c r="A16" s="238" t="s">
        <v>170</v>
      </c>
      <c r="B16" s="238" t="s">
        <v>171</v>
      </c>
      <c r="C16" s="240">
        <f>C17</f>
        <v>0</v>
      </c>
      <c r="D16" s="244">
        <f>D17</f>
        <v>186</v>
      </c>
      <c r="E16" s="242">
        <f t="shared" ref="E16:E26" si="2">IFERROR($D16/C16,)</f>
        <v>0</v>
      </c>
      <c r="F16" s="238" t="s">
        <v>172</v>
      </c>
      <c r="G16" s="238" t="s">
        <v>173</v>
      </c>
      <c r="H16" s="245"/>
      <c r="I16" s="265"/>
      <c r="J16" s="242">
        <f t="shared" si="1"/>
        <v>0</v>
      </c>
    </row>
    <row r="17" ht="25.5" customHeight="1" spans="1:10">
      <c r="A17" s="238" t="s">
        <v>174</v>
      </c>
      <c r="B17" s="238" t="s">
        <v>175</v>
      </c>
      <c r="C17" s="240">
        <f>SUM(C18:C20)</f>
        <v>0</v>
      </c>
      <c r="D17" s="244">
        <f>SUM(D18:D20)</f>
        <v>186</v>
      </c>
      <c r="E17" s="242">
        <f t="shared" si="2"/>
        <v>0</v>
      </c>
      <c r="F17" s="238" t="s">
        <v>176</v>
      </c>
      <c r="G17" s="238" t="s">
        <v>177</v>
      </c>
      <c r="H17" s="245"/>
      <c r="I17" s="265"/>
      <c r="J17" s="242">
        <f t="shared" si="1"/>
        <v>0</v>
      </c>
    </row>
    <row r="18" ht="25.5" customHeight="1" spans="1:10">
      <c r="A18" s="238" t="s">
        <v>178</v>
      </c>
      <c r="B18" s="238" t="s">
        <v>179</v>
      </c>
      <c r="C18" s="245"/>
      <c r="D18" s="246">
        <v>186</v>
      </c>
      <c r="E18" s="242">
        <f t="shared" si="2"/>
        <v>0</v>
      </c>
      <c r="F18" s="238" t="s">
        <v>180</v>
      </c>
      <c r="G18" s="238" t="s">
        <v>181</v>
      </c>
      <c r="H18" s="240">
        <f>SUM(H19:H22)</f>
        <v>0</v>
      </c>
      <c r="I18" s="241">
        <f>SUM(I19:I22)</f>
        <v>0</v>
      </c>
      <c r="J18" s="242">
        <f t="shared" si="1"/>
        <v>0</v>
      </c>
    </row>
    <row r="19" ht="25.5" customHeight="1" spans="1:10">
      <c r="A19" s="238" t="s">
        <v>182</v>
      </c>
      <c r="B19" s="238" t="s">
        <v>183</v>
      </c>
      <c r="C19" s="245"/>
      <c r="D19" s="246"/>
      <c r="E19" s="242">
        <f t="shared" si="2"/>
        <v>0</v>
      </c>
      <c r="F19" s="238" t="s">
        <v>184</v>
      </c>
      <c r="G19" s="238" t="s">
        <v>118</v>
      </c>
      <c r="H19" s="245"/>
      <c r="I19" s="265"/>
      <c r="J19" s="242">
        <f t="shared" si="1"/>
        <v>0</v>
      </c>
    </row>
    <row r="20" ht="25.5" customHeight="1" spans="1:10">
      <c r="A20" s="238" t="s">
        <v>185</v>
      </c>
      <c r="B20" s="238" t="s">
        <v>186</v>
      </c>
      <c r="C20" s="245"/>
      <c r="D20" s="247"/>
      <c r="E20" s="242">
        <f t="shared" si="2"/>
        <v>0</v>
      </c>
      <c r="F20" s="238" t="s">
        <v>187</v>
      </c>
      <c r="G20" s="238" t="s">
        <v>188</v>
      </c>
      <c r="H20" s="245"/>
      <c r="I20" s="265"/>
      <c r="J20" s="242">
        <f t="shared" si="1"/>
        <v>0</v>
      </c>
    </row>
    <row r="21" ht="25.5" customHeight="1" spans="1:10">
      <c r="A21" s="238" t="s">
        <v>189</v>
      </c>
      <c r="B21" s="238" t="s">
        <v>190</v>
      </c>
      <c r="C21" s="245">
        <v>616</v>
      </c>
      <c r="D21" s="247">
        <v>10723</v>
      </c>
      <c r="E21" s="242">
        <f t="shared" si="2"/>
        <v>17.4074675324675</v>
      </c>
      <c r="F21" s="238" t="s">
        <v>191</v>
      </c>
      <c r="G21" s="238" t="s">
        <v>192</v>
      </c>
      <c r="H21" s="245"/>
      <c r="I21" s="265"/>
      <c r="J21" s="242">
        <f t="shared" si="1"/>
        <v>0</v>
      </c>
    </row>
    <row r="22" ht="25.5" customHeight="1" spans="1:10">
      <c r="A22" s="238" t="s">
        <v>193</v>
      </c>
      <c r="B22" s="238" t="s">
        <v>194</v>
      </c>
      <c r="C22" s="240">
        <f>SUM(C23:C26)</f>
        <v>0</v>
      </c>
      <c r="D22" s="244">
        <f>SUM(D23:D26)</f>
        <v>0</v>
      </c>
      <c r="E22" s="242">
        <f t="shared" si="2"/>
        <v>0</v>
      </c>
      <c r="F22" s="238" t="s">
        <v>195</v>
      </c>
      <c r="G22" s="238" t="s">
        <v>196</v>
      </c>
      <c r="H22" s="245"/>
      <c r="I22" s="265"/>
      <c r="J22" s="242">
        <f t="shared" si="1"/>
        <v>0</v>
      </c>
    </row>
    <row r="23" ht="25.5" customHeight="1" spans="1:10">
      <c r="A23" s="238" t="s">
        <v>197</v>
      </c>
      <c r="B23" s="238" t="s">
        <v>198</v>
      </c>
      <c r="C23" s="245"/>
      <c r="D23" s="247"/>
      <c r="E23" s="242">
        <f t="shared" si="2"/>
        <v>0</v>
      </c>
      <c r="F23" s="238"/>
      <c r="G23" s="238" t="s">
        <v>199</v>
      </c>
      <c r="H23" s="245"/>
      <c r="I23" s="265"/>
      <c r="J23" s="242">
        <f t="shared" si="1"/>
        <v>0</v>
      </c>
    </row>
    <row r="24" ht="25.5" customHeight="1" spans="1:10">
      <c r="A24" s="238" t="s">
        <v>200</v>
      </c>
      <c r="B24" s="238" t="s">
        <v>201</v>
      </c>
      <c r="C24" s="245"/>
      <c r="D24" s="247"/>
      <c r="E24" s="242">
        <f t="shared" si="2"/>
        <v>0</v>
      </c>
      <c r="F24" s="238"/>
      <c r="G24" s="238"/>
      <c r="H24" s="245"/>
      <c r="I24" s="265"/>
      <c r="J24" s="249"/>
    </row>
    <row r="25" ht="25.5" customHeight="1" spans="1:10">
      <c r="A25" s="238" t="s">
        <v>202</v>
      </c>
      <c r="B25" s="238" t="s">
        <v>203</v>
      </c>
      <c r="C25" s="245"/>
      <c r="D25" s="247"/>
      <c r="E25" s="242">
        <f t="shared" si="2"/>
        <v>0</v>
      </c>
      <c r="F25" s="238"/>
      <c r="G25" s="238"/>
      <c r="H25" s="245"/>
      <c r="I25" s="265"/>
      <c r="J25" s="249"/>
    </row>
    <row r="26" ht="25.5" customHeight="1" spans="1:10">
      <c r="A26" s="238" t="s">
        <v>204</v>
      </c>
      <c r="B26" s="238" t="s">
        <v>205</v>
      </c>
      <c r="C26" s="245"/>
      <c r="D26" s="247"/>
      <c r="E26" s="242">
        <f t="shared" si="2"/>
        <v>0</v>
      </c>
      <c r="F26" s="238"/>
      <c r="G26" s="238"/>
      <c r="H26" s="245"/>
      <c r="I26" s="265"/>
      <c r="J26" s="249"/>
    </row>
    <row r="27" ht="25.5" customHeight="1" spans="1:10">
      <c r="A27" s="238"/>
      <c r="B27" s="238"/>
      <c r="C27" s="245"/>
      <c r="D27" s="247"/>
      <c r="E27" s="249"/>
      <c r="F27" s="248"/>
      <c r="G27" s="248"/>
      <c r="H27" s="245"/>
      <c r="I27" s="265"/>
      <c r="J27" s="249"/>
    </row>
    <row r="28" ht="25.5" customHeight="1" spans="1:10">
      <c r="A28" s="238" t="s">
        <v>206</v>
      </c>
      <c r="B28" s="238" t="s">
        <v>207</v>
      </c>
      <c r="C28" s="240">
        <f t="shared" ref="C28:D29" si="3">C29</f>
        <v>0</v>
      </c>
      <c r="D28" s="244">
        <f t="shared" si="3"/>
        <v>0</v>
      </c>
      <c r="E28" s="242">
        <f t="shared" ref="E28:E37" si="4">IFERROR($D28/C28,)</f>
        <v>0</v>
      </c>
      <c r="F28" s="238" t="s">
        <v>208</v>
      </c>
      <c r="G28" s="238" t="s">
        <v>209</v>
      </c>
      <c r="H28" s="240">
        <f>H29</f>
        <v>2000</v>
      </c>
      <c r="I28" s="241">
        <f>I29</f>
        <v>1360</v>
      </c>
      <c r="J28" s="242">
        <f>IFERROR($I28/H28,)</f>
        <v>0.68</v>
      </c>
    </row>
    <row r="29" ht="25.5" customHeight="1" spans="1:10">
      <c r="A29" s="238" t="s">
        <v>210</v>
      </c>
      <c r="B29" s="238" t="s">
        <v>211</v>
      </c>
      <c r="C29" s="240">
        <f t="shared" si="3"/>
        <v>0</v>
      </c>
      <c r="D29" s="244">
        <f t="shared" si="3"/>
        <v>0</v>
      </c>
      <c r="E29" s="242">
        <f t="shared" si="4"/>
        <v>0</v>
      </c>
      <c r="F29" s="238" t="s">
        <v>212</v>
      </c>
      <c r="G29" s="238" t="s">
        <v>213</v>
      </c>
      <c r="H29" s="245">
        <v>2000</v>
      </c>
      <c r="I29" s="265">
        <v>1360</v>
      </c>
      <c r="J29" s="242">
        <f>IFERROR($I29/H29,)</f>
        <v>0.68</v>
      </c>
    </row>
    <row r="30" ht="25.5" customHeight="1" spans="1:10">
      <c r="A30" s="238" t="s">
        <v>214</v>
      </c>
      <c r="B30" s="238" t="s">
        <v>215</v>
      </c>
      <c r="C30" s="245"/>
      <c r="D30" s="247"/>
      <c r="E30" s="242">
        <f t="shared" si="4"/>
        <v>0</v>
      </c>
      <c r="F30" s="238"/>
      <c r="G30" s="238"/>
      <c r="H30" s="245"/>
      <c r="I30" s="265"/>
      <c r="J30" s="249"/>
    </row>
    <row r="31" ht="25.5" customHeight="1" spans="1:10">
      <c r="A31" s="250">
        <v>11006</v>
      </c>
      <c r="B31" s="238" t="s">
        <v>216</v>
      </c>
      <c r="C31" s="251">
        <f>SUM(C32:C33)</f>
        <v>0</v>
      </c>
      <c r="D31" s="251">
        <f>SUM(D32:D33)</f>
        <v>0</v>
      </c>
      <c r="E31" s="252">
        <f t="shared" si="4"/>
        <v>0</v>
      </c>
      <c r="F31" s="253"/>
      <c r="G31" s="253"/>
      <c r="H31" s="254"/>
      <c r="I31" s="254"/>
      <c r="J31" s="266"/>
    </row>
    <row r="32" ht="25.5" customHeight="1" spans="1:10">
      <c r="A32" s="250">
        <v>1100601</v>
      </c>
      <c r="B32" s="253" t="s">
        <v>217</v>
      </c>
      <c r="C32" s="245"/>
      <c r="D32" s="254"/>
      <c r="E32" s="252">
        <f t="shared" si="4"/>
        <v>0</v>
      </c>
      <c r="F32" s="253"/>
      <c r="G32" s="253"/>
      <c r="H32" s="254"/>
      <c r="I32" s="254"/>
      <c r="J32" s="266"/>
    </row>
    <row r="33" ht="25.5" customHeight="1" spans="1:10">
      <c r="A33" s="250">
        <v>1100602</v>
      </c>
      <c r="B33" s="253" t="s">
        <v>218</v>
      </c>
      <c r="C33" s="254"/>
      <c r="D33" s="254"/>
      <c r="E33" s="252">
        <f t="shared" si="4"/>
        <v>0</v>
      </c>
      <c r="F33" s="253"/>
      <c r="G33" s="253"/>
      <c r="H33" s="254"/>
      <c r="I33" s="254"/>
      <c r="J33" s="266"/>
    </row>
    <row r="34" s="227" customFormat="1" ht="25.5" customHeight="1" spans="1:10">
      <c r="A34" s="255">
        <v>11011</v>
      </c>
      <c r="B34" s="253" t="s">
        <v>219</v>
      </c>
      <c r="C34" s="256">
        <f>C35</f>
        <v>2000</v>
      </c>
      <c r="D34" s="256">
        <f>D35</f>
        <v>1224</v>
      </c>
      <c r="E34" s="252">
        <f t="shared" si="4"/>
        <v>0.612</v>
      </c>
      <c r="F34" s="255">
        <v>23011</v>
      </c>
      <c r="G34" s="253" t="s">
        <v>220</v>
      </c>
      <c r="H34" s="122">
        <f>H35</f>
        <v>0</v>
      </c>
      <c r="I34" s="251">
        <f>I35</f>
        <v>0</v>
      </c>
      <c r="J34" s="258">
        <f>IFERROR($I34/H34,)</f>
        <v>0</v>
      </c>
    </row>
    <row r="35" s="227" customFormat="1" ht="25.5" customHeight="1" spans="1:10">
      <c r="A35" s="255">
        <v>1101101</v>
      </c>
      <c r="B35" s="253" t="s">
        <v>221</v>
      </c>
      <c r="C35" s="257">
        <v>2000</v>
      </c>
      <c r="D35" s="257">
        <v>1224</v>
      </c>
      <c r="E35" s="258">
        <f t="shared" si="4"/>
        <v>0.612</v>
      </c>
      <c r="F35" s="255">
        <v>2301101</v>
      </c>
      <c r="G35" s="253" t="s">
        <v>222</v>
      </c>
      <c r="H35" s="257"/>
      <c r="I35" s="257"/>
      <c r="J35" s="258">
        <f>IFERROR($I35/H35,)</f>
        <v>0</v>
      </c>
    </row>
    <row r="36" ht="23.85" customHeight="1" spans="1:10">
      <c r="A36" s="160"/>
      <c r="B36" s="160" t="s">
        <v>223</v>
      </c>
      <c r="C36" s="259"/>
      <c r="D36" s="259"/>
      <c r="E36" s="260">
        <f t="shared" si="4"/>
        <v>0</v>
      </c>
      <c r="F36" s="160"/>
      <c r="G36" s="160" t="s">
        <v>224</v>
      </c>
      <c r="H36" s="259"/>
      <c r="I36" s="259"/>
      <c r="J36" s="267">
        <f>IFERROR($I36/H36,)</f>
        <v>0</v>
      </c>
    </row>
    <row r="37" ht="25.5" customHeight="1" spans="1:10">
      <c r="A37" s="160"/>
      <c r="B37" s="160" t="s">
        <v>225</v>
      </c>
      <c r="C37" s="259"/>
      <c r="D37" s="259"/>
      <c r="E37" s="260">
        <f t="shared" si="4"/>
        <v>0</v>
      </c>
      <c r="F37" s="160"/>
      <c r="G37" s="160" t="s">
        <v>226</v>
      </c>
      <c r="H37" s="259"/>
      <c r="I37" s="259"/>
      <c r="J37" s="267">
        <f>IFERROR($I37/H37,)</f>
        <v>0</v>
      </c>
    </row>
    <row r="38" s="227" customFormat="1" ht="25.5" customHeight="1" spans="1:10">
      <c r="A38" s="238"/>
      <c r="B38" s="238"/>
      <c r="C38" s="245"/>
      <c r="D38" s="247"/>
      <c r="E38" s="249"/>
      <c r="F38" s="248"/>
      <c r="G38" s="248"/>
      <c r="H38" s="245"/>
      <c r="I38" s="265"/>
      <c r="J38" s="249"/>
    </row>
    <row r="39" s="227" customFormat="1" ht="25.5" customHeight="1" spans="1:10">
      <c r="A39" s="238"/>
      <c r="B39" s="239" t="s">
        <v>79</v>
      </c>
      <c r="C39" s="240">
        <f>SUM(C7:C8,C28,C36,C37)</f>
        <v>112254</v>
      </c>
      <c r="D39" s="244">
        <f>SUM(D7:D8,D28,D36:D37)</f>
        <v>142006</v>
      </c>
      <c r="E39" s="242">
        <f>IFERROR($D39/C39,)</f>
        <v>1.26504178024837</v>
      </c>
      <c r="F39" s="238"/>
      <c r="G39" s="239" t="s">
        <v>135</v>
      </c>
      <c r="H39" s="240">
        <f>SUM(H7:H8,H28,H23,H36,H37)</f>
        <v>112254</v>
      </c>
      <c r="I39" s="241">
        <f>SUM(I7:I8,I28,I23,I36,I37)</f>
        <v>142006</v>
      </c>
      <c r="J39" s="242">
        <f>IFERROR($I39/H39,)</f>
        <v>1.26504178024837</v>
      </c>
    </row>
  </sheetData>
  <mergeCells count="11">
    <mergeCell ref="A2:J2"/>
    <mergeCell ref="A4:E4"/>
    <mergeCell ref="F4:J4"/>
    <mergeCell ref="D5:E5"/>
    <mergeCell ref="I5:J5"/>
    <mergeCell ref="A5:A6"/>
    <mergeCell ref="B5:B6"/>
    <mergeCell ref="C5:C6"/>
    <mergeCell ref="F5:F6"/>
    <mergeCell ref="G5:G6"/>
    <mergeCell ref="H5:H6"/>
  </mergeCells>
  <pageMargins left="0.29" right="0.29" top="0.61" bottom="0.49" header="0.32" footer="0.32"/>
  <pageSetup paperSize="9" scale="7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9"/>
  <sheetViews>
    <sheetView tabSelected="1" topLeftCell="A111" workbookViewId="0">
      <selection activeCell="A132" sqref="A132"/>
    </sheetView>
  </sheetViews>
  <sheetFormatPr defaultColWidth="10" defaultRowHeight="13.5"/>
  <cols>
    <col min="1" max="1" width="36" style="212" customWidth="1"/>
    <col min="2" max="2" width="16.5" style="212" customWidth="1"/>
    <col min="3" max="3" width="21.125" style="212" customWidth="1"/>
    <col min="4" max="7" width="35.125" style="212" customWidth="1"/>
    <col min="8" max="8" width="21.125" style="212" customWidth="1"/>
    <col min="9" max="18" width="35.125" style="212" customWidth="1"/>
    <col min="19" max="19" width="21.125" style="212" customWidth="1"/>
    <col min="20" max="20" width="35.125" style="212" customWidth="1"/>
    <col min="21" max="21" width="21.125" style="212" customWidth="1"/>
    <col min="22" max="23" width="35.125" style="212" customWidth="1"/>
    <col min="24" max="24" width="21.125" style="212" customWidth="1"/>
    <col min="25" max="25" width="35.125" style="212" customWidth="1"/>
    <col min="26" max="26" width="21.125" style="212" customWidth="1"/>
    <col min="27" max="29" width="35.125" style="212" customWidth="1"/>
    <col min="30" max="16384" width="10" style="212"/>
  </cols>
  <sheetData>
    <row r="1" ht="32.65" customHeight="1"/>
    <row r="2" ht="26.65" customHeight="1" spans="1:29">
      <c r="A2" s="213" t="s">
        <v>227</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ht="26.1" customHeight="1" spans="1:29">
      <c r="A3" s="214" t="s">
        <v>228</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row>
    <row r="4" ht="26.1" customHeight="1" spans="1:29">
      <c r="A4" s="215" t="s">
        <v>229</v>
      </c>
      <c r="B4" s="215" t="s">
        <v>230</v>
      </c>
      <c r="C4" s="216" t="s">
        <v>231</v>
      </c>
      <c r="D4" s="216"/>
      <c r="E4" s="216"/>
      <c r="F4" s="216"/>
      <c r="G4" s="216"/>
      <c r="H4" s="216" t="s">
        <v>232</v>
      </c>
      <c r="I4" s="216"/>
      <c r="J4" s="216"/>
      <c r="K4" s="216"/>
      <c r="L4" s="216"/>
      <c r="M4" s="216"/>
      <c r="N4" s="216"/>
      <c r="O4" s="216"/>
      <c r="P4" s="216"/>
      <c r="Q4" s="216"/>
      <c r="R4" s="216"/>
      <c r="S4" s="216" t="s">
        <v>233</v>
      </c>
      <c r="T4" s="216"/>
      <c r="U4" s="216" t="s">
        <v>234</v>
      </c>
      <c r="V4" s="216"/>
      <c r="W4" s="216"/>
      <c r="X4" s="216" t="s">
        <v>235</v>
      </c>
      <c r="Y4" s="216"/>
      <c r="Z4" s="216" t="s">
        <v>236</v>
      </c>
      <c r="AA4" s="216"/>
      <c r="AB4" s="216"/>
      <c r="AC4" s="216"/>
    </row>
    <row r="5" ht="26.1" customHeight="1" spans="1:29">
      <c r="A5" s="215"/>
      <c r="B5" s="215"/>
      <c r="C5" s="217" t="s">
        <v>237</v>
      </c>
      <c r="D5" s="215" t="s">
        <v>238</v>
      </c>
      <c r="E5" s="215" t="s">
        <v>239</v>
      </c>
      <c r="F5" s="215" t="s">
        <v>240</v>
      </c>
      <c r="G5" s="215" t="s">
        <v>241</v>
      </c>
      <c r="H5" s="217" t="s">
        <v>237</v>
      </c>
      <c r="I5" s="215" t="s">
        <v>242</v>
      </c>
      <c r="J5" s="215" t="s">
        <v>243</v>
      </c>
      <c r="K5" s="215" t="s">
        <v>244</v>
      </c>
      <c r="L5" s="215" t="s">
        <v>245</v>
      </c>
      <c r="M5" s="215" t="s">
        <v>246</v>
      </c>
      <c r="N5" s="215" t="s">
        <v>247</v>
      </c>
      <c r="O5" s="215" t="s">
        <v>248</v>
      </c>
      <c r="P5" s="215" t="s">
        <v>249</v>
      </c>
      <c r="Q5" s="215" t="s">
        <v>250</v>
      </c>
      <c r="R5" s="215" t="s">
        <v>251</v>
      </c>
      <c r="S5" s="217" t="s">
        <v>237</v>
      </c>
      <c r="T5" s="215" t="s">
        <v>252</v>
      </c>
      <c r="U5" s="217" t="s">
        <v>237</v>
      </c>
      <c r="V5" s="215" t="s">
        <v>253</v>
      </c>
      <c r="W5" s="215" t="s">
        <v>254</v>
      </c>
      <c r="X5" s="217" t="s">
        <v>237</v>
      </c>
      <c r="Y5" s="215" t="s">
        <v>255</v>
      </c>
      <c r="Z5" s="217" t="s">
        <v>237</v>
      </c>
      <c r="AA5" s="215" t="s">
        <v>256</v>
      </c>
      <c r="AB5" s="215" t="s">
        <v>257</v>
      </c>
      <c r="AC5" s="215" t="s">
        <v>258</v>
      </c>
    </row>
    <row r="6" ht="26.1" customHeight="1" spans="1:29">
      <c r="A6" s="218" t="s">
        <v>230</v>
      </c>
      <c r="B6" s="219">
        <v>23014.12</v>
      </c>
      <c r="C6" s="219">
        <v>7564.97</v>
      </c>
      <c r="D6" s="220">
        <v>5246.43</v>
      </c>
      <c r="E6" s="220">
        <v>1538.54</v>
      </c>
      <c r="F6" s="220">
        <v>475.59</v>
      </c>
      <c r="G6" s="220">
        <v>304.41</v>
      </c>
      <c r="H6" s="219">
        <v>1357.09</v>
      </c>
      <c r="I6" s="220">
        <v>1135.43</v>
      </c>
      <c r="J6" s="220"/>
      <c r="K6" s="220"/>
      <c r="L6" s="220"/>
      <c r="M6" s="220">
        <v>83.4</v>
      </c>
      <c r="N6" s="220"/>
      <c r="O6" s="220"/>
      <c r="P6" s="220">
        <v>111.5</v>
      </c>
      <c r="Q6" s="220">
        <v>11.61</v>
      </c>
      <c r="R6" s="220">
        <v>15.15</v>
      </c>
      <c r="S6" s="219">
        <v>0.6</v>
      </c>
      <c r="T6" s="220">
        <v>0.6</v>
      </c>
      <c r="U6" s="219">
        <v>12268.96</v>
      </c>
      <c r="V6" s="220">
        <v>11694.82</v>
      </c>
      <c r="W6" s="220">
        <v>574.14</v>
      </c>
      <c r="X6" s="219"/>
      <c r="Y6" s="220"/>
      <c r="Z6" s="219">
        <v>1822.5</v>
      </c>
      <c r="AA6" s="220">
        <v>1404.3</v>
      </c>
      <c r="AB6" s="220">
        <v>418.2</v>
      </c>
      <c r="AC6" s="220"/>
    </row>
    <row r="7" ht="26.1" customHeight="1" spans="1:29">
      <c r="A7" s="221" t="s">
        <v>259</v>
      </c>
      <c r="B7" s="222">
        <v>7564.16</v>
      </c>
      <c r="C7" s="223">
        <v>4644.33</v>
      </c>
      <c r="D7" s="222">
        <v>4368.45</v>
      </c>
      <c r="E7" s="222"/>
      <c r="F7" s="222"/>
      <c r="G7" s="222">
        <v>275.88</v>
      </c>
      <c r="H7" s="223">
        <v>1216.22</v>
      </c>
      <c r="I7" s="222">
        <v>1005.98</v>
      </c>
      <c r="J7" s="222"/>
      <c r="K7" s="222"/>
      <c r="L7" s="222"/>
      <c r="M7" s="222">
        <v>83.4</v>
      </c>
      <c r="N7" s="222"/>
      <c r="O7" s="222"/>
      <c r="P7" s="222">
        <v>103.5</v>
      </c>
      <c r="Q7" s="222">
        <v>11.61</v>
      </c>
      <c r="R7" s="222">
        <v>11.73</v>
      </c>
      <c r="S7" s="223">
        <v>0.6</v>
      </c>
      <c r="T7" s="222">
        <v>0.6</v>
      </c>
      <c r="U7" s="223">
        <v>1703</v>
      </c>
      <c r="V7" s="222">
        <v>1239.34</v>
      </c>
      <c r="W7" s="222">
        <v>463.66</v>
      </c>
      <c r="X7" s="223"/>
      <c r="Y7" s="222"/>
      <c r="Z7" s="223">
        <v>0.01</v>
      </c>
      <c r="AA7" s="222"/>
      <c r="AB7" s="222">
        <v>0.01</v>
      </c>
      <c r="AC7" s="222"/>
    </row>
    <row r="8" ht="26.1" customHeight="1" spans="1:29">
      <c r="A8" s="221" t="s">
        <v>260</v>
      </c>
      <c r="B8" s="222">
        <v>216.22</v>
      </c>
      <c r="C8" s="223">
        <v>193.2</v>
      </c>
      <c r="D8" s="222">
        <v>193.2</v>
      </c>
      <c r="E8" s="222"/>
      <c r="F8" s="222"/>
      <c r="G8" s="222"/>
      <c r="H8" s="223">
        <v>23.02</v>
      </c>
      <c r="I8" s="222">
        <v>22.48</v>
      </c>
      <c r="J8" s="222"/>
      <c r="K8" s="222"/>
      <c r="L8" s="222"/>
      <c r="M8" s="222"/>
      <c r="N8" s="222"/>
      <c r="O8" s="222"/>
      <c r="P8" s="222"/>
      <c r="Q8" s="222"/>
      <c r="R8" s="222">
        <v>0.54</v>
      </c>
      <c r="S8" s="223"/>
      <c r="T8" s="222"/>
      <c r="U8" s="223"/>
      <c r="V8" s="222"/>
      <c r="W8" s="222"/>
      <c r="X8" s="223"/>
      <c r="Y8" s="222"/>
      <c r="Z8" s="223"/>
      <c r="AA8" s="222"/>
      <c r="AB8" s="222"/>
      <c r="AC8" s="222"/>
    </row>
    <row r="9" ht="26.1" customHeight="1" spans="1:29">
      <c r="A9" s="221" t="s">
        <v>261</v>
      </c>
      <c r="B9" s="223">
        <v>216.22</v>
      </c>
      <c r="C9" s="223">
        <v>193.2</v>
      </c>
      <c r="D9" s="222">
        <v>193.2</v>
      </c>
      <c r="E9" s="222"/>
      <c r="F9" s="222"/>
      <c r="G9" s="222"/>
      <c r="H9" s="223">
        <v>23.02</v>
      </c>
      <c r="I9" s="222">
        <v>22.48</v>
      </c>
      <c r="J9" s="222"/>
      <c r="K9" s="222"/>
      <c r="L9" s="222"/>
      <c r="M9" s="222"/>
      <c r="N9" s="222"/>
      <c r="O9" s="222"/>
      <c r="P9" s="222"/>
      <c r="Q9" s="222"/>
      <c r="R9" s="222">
        <v>0.54</v>
      </c>
      <c r="S9" s="223"/>
      <c r="T9" s="222"/>
      <c r="U9" s="223"/>
      <c r="V9" s="222"/>
      <c r="W9" s="222"/>
      <c r="X9" s="223"/>
      <c r="Y9" s="222"/>
      <c r="Z9" s="223"/>
      <c r="AA9" s="222"/>
      <c r="AB9" s="222"/>
      <c r="AC9" s="222"/>
    </row>
    <row r="10" ht="26.1" customHeight="1" spans="1:29">
      <c r="A10" s="221" t="s">
        <v>262</v>
      </c>
      <c r="B10" s="222">
        <v>164.66</v>
      </c>
      <c r="C10" s="223">
        <v>147.91</v>
      </c>
      <c r="D10" s="222">
        <v>147.91</v>
      </c>
      <c r="E10" s="222"/>
      <c r="F10" s="222"/>
      <c r="G10" s="222"/>
      <c r="H10" s="223">
        <v>16.75</v>
      </c>
      <c r="I10" s="222">
        <v>16.36</v>
      </c>
      <c r="J10" s="222"/>
      <c r="K10" s="222"/>
      <c r="L10" s="222"/>
      <c r="M10" s="222"/>
      <c r="N10" s="222"/>
      <c r="O10" s="222"/>
      <c r="P10" s="222"/>
      <c r="Q10" s="222"/>
      <c r="R10" s="222">
        <v>0.39</v>
      </c>
      <c r="S10" s="223"/>
      <c r="T10" s="222"/>
      <c r="U10" s="223"/>
      <c r="V10" s="222"/>
      <c r="W10" s="222"/>
      <c r="X10" s="223"/>
      <c r="Y10" s="222"/>
      <c r="Z10" s="223"/>
      <c r="AA10" s="222"/>
      <c r="AB10" s="222"/>
      <c r="AC10" s="222"/>
    </row>
    <row r="11" ht="26.1" customHeight="1" spans="1:29">
      <c r="A11" s="221" t="s">
        <v>263</v>
      </c>
      <c r="B11" s="223">
        <v>164.66</v>
      </c>
      <c r="C11" s="223">
        <v>147.91</v>
      </c>
      <c r="D11" s="222">
        <v>147.91</v>
      </c>
      <c r="E11" s="222"/>
      <c r="F11" s="222"/>
      <c r="G11" s="222"/>
      <c r="H11" s="223">
        <v>16.75</v>
      </c>
      <c r="I11" s="222">
        <v>16.36</v>
      </c>
      <c r="J11" s="222"/>
      <c r="K11" s="222"/>
      <c r="L11" s="222"/>
      <c r="M11" s="222"/>
      <c r="N11" s="222"/>
      <c r="O11" s="222"/>
      <c r="P11" s="222"/>
      <c r="Q11" s="222"/>
      <c r="R11" s="222">
        <v>0.39</v>
      </c>
      <c r="S11" s="223"/>
      <c r="T11" s="222"/>
      <c r="U11" s="223"/>
      <c r="V11" s="222"/>
      <c r="W11" s="222"/>
      <c r="X11" s="223"/>
      <c r="Y11" s="222"/>
      <c r="Z11" s="223"/>
      <c r="AA11" s="222"/>
      <c r="AB11" s="222"/>
      <c r="AC11" s="222"/>
    </row>
    <row r="12" ht="26.1" customHeight="1" spans="1:29">
      <c r="A12" s="221" t="s">
        <v>264</v>
      </c>
      <c r="B12" s="222">
        <v>3090.26</v>
      </c>
      <c r="C12" s="223">
        <v>1460.82</v>
      </c>
      <c r="D12" s="222">
        <v>1220.38</v>
      </c>
      <c r="E12" s="222"/>
      <c r="F12" s="222"/>
      <c r="G12" s="222">
        <v>240.44</v>
      </c>
      <c r="H12" s="223">
        <v>913.21</v>
      </c>
      <c r="I12" s="222">
        <v>733.61</v>
      </c>
      <c r="J12" s="222"/>
      <c r="K12" s="222"/>
      <c r="L12" s="222"/>
      <c r="M12" s="222">
        <v>83.4</v>
      </c>
      <c r="N12" s="222"/>
      <c r="O12" s="222"/>
      <c r="P12" s="222">
        <v>79.16</v>
      </c>
      <c r="Q12" s="222">
        <v>11.61</v>
      </c>
      <c r="R12" s="222">
        <v>5.43</v>
      </c>
      <c r="S12" s="223">
        <v>0.6</v>
      </c>
      <c r="T12" s="222">
        <v>0.6</v>
      </c>
      <c r="U12" s="223">
        <v>715.63</v>
      </c>
      <c r="V12" s="222">
        <v>296.32</v>
      </c>
      <c r="W12" s="222">
        <v>419.31</v>
      </c>
      <c r="X12" s="223"/>
      <c r="Y12" s="222"/>
      <c r="Z12" s="223"/>
      <c r="AA12" s="222"/>
      <c r="AB12" s="222"/>
      <c r="AC12" s="222"/>
    </row>
    <row r="13" ht="26.1" customHeight="1" spans="1:29">
      <c r="A13" s="221" t="s">
        <v>265</v>
      </c>
      <c r="B13" s="223">
        <v>2054.18</v>
      </c>
      <c r="C13" s="223">
        <v>1411.32</v>
      </c>
      <c r="D13" s="222">
        <v>1170.88</v>
      </c>
      <c r="E13" s="222"/>
      <c r="F13" s="222"/>
      <c r="G13" s="222">
        <v>240.44</v>
      </c>
      <c r="H13" s="223">
        <v>642.26</v>
      </c>
      <c r="I13" s="222">
        <v>534.97</v>
      </c>
      <c r="J13" s="222"/>
      <c r="K13" s="222"/>
      <c r="L13" s="222"/>
      <c r="M13" s="222">
        <v>51.27</v>
      </c>
      <c r="N13" s="222"/>
      <c r="O13" s="222"/>
      <c r="P13" s="222">
        <v>39.16</v>
      </c>
      <c r="Q13" s="222">
        <v>11.61</v>
      </c>
      <c r="R13" s="222">
        <v>5.25</v>
      </c>
      <c r="S13" s="223">
        <v>0.6</v>
      </c>
      <c r="T13" s="222">
        <v>0.6</v>
      </c>
      <c r="U13" s="223"/>
      <c r="V13" s="222"/>
      <c r="W13" s="222"/>
      <c r="X13" s="223"/>
      <c r="Y13" s="222"/>
      <c r="Z13" s="223"/>
      <c r="AA13" s="222"/>
      <c r="AB13" s="222"/>
      <c r="AC13" s="222"/>
    </row>
    <row r="14" ht="26.1" customHeight="1" spans="1:29">
      <c r="A14" s="221" t="s">
        <v>266</v>
      </c>
      <c r="B14" s="223">
        <v>674.59</v>
      </c>
      <c r="C14" s="223"/>
      <c r="D14" s="222"/>
      <c r="E14" s="222"/>
      <c r="F14" s="222"/>
      <c r="G14" s="222"/>
      <c r="H14" s="223">
        <v>265.23</v>
      </c>
      <c r="I14" s="222">
        <v>193.1</v>
      </c>
      <c r="J14" s="222"/>
      <c r="K14" s="222"/>
      <c r="L14" s="222"/>
      <c r="M14" s="222">
        <v>32.13</v>
      </c>
      <c r="N14" s="222"/>
      <c r="O14" s="222"/>
      <c r="P14" s="222">
        <v>40</v>
      </c>
      <c r="Q14" s="222"/>
      <c r="R14" s="222"/>
      <c r="S14" s="223"/>
      <c r="T14" s="222"/>
      <c r="U14" s="223">
        <v>409.36</v>
      </c>
      <c r="V14" s="222"/>
      <c r="W14" s="222">
        <v>409.36</v>
      </c>
      <c r="X14" s="223"/>
      <c r="Y14" s="222"/>
      <c r="Z14" s="223"/>
      <c r="AA14" s="222"/>
      <c r="AB14" s="222"/>
      <c r="AC14" s="222"/>
    </row>
    <row r="15" ht="26.1" customHeight="1" spans="1:29">
      <c r="A15" s="221" t="s">
        <v>267</v>
      </c>
      <c r="B15" s="223">
        <v>306.27</v>
      </c>
      <c r="C15" s="223"/>
      <c r="D15" s="222"/>
      <c r="E15" s="222"/>
      <c r="F15" s="222"/>
      <c r="G15" s="222"/>
      <c r="H15" s="223"/>
      <c r="I15" s="222"/>
      <c r="J15" s="222"/>
      <c r="K15" s="222"/>
      <c r="L15" s="222"/>
      <c r="M15" s="222"/>
      <c r="N15" s="222"/>
      <c r="O15" s="222"/>
      <c r="P15" s="222"/>
      <c r="Q15" s="222"/>
      <c r="R15" s="222"/>
      <c r="S15" s="223"/>
      <c r="T15" s="222"/>
      <c r="U15" s="223">
        <v>306.27</v>
      </c>
      <c r="V15" s="222">
        <v>296.32</v>
      </c>
      <c r="W15" s="222">
        <v>9.95</v>
      </c>
      <c r="X15" s="223"/>
      <c r="Y15" s="222"/>
      <c r="Z15" s="223"/>
      <c r="AA15" s="222"/>
      <c r="AB15" s="222"/>
      <c r="AC15" s="222"/>
    </row>
    <row r="16" ht="26.1" customHeight="1" spans="1:29">
      <c r="A16" s="221" t="s">
        <v>268</v>
      </c>
      <c r="B16" s="223">
        <v>55.22</v>
      </c>
      <c r="C16" s="223">
        <v>49.5</v>
      </c>
      <c r="D16" s="222">
        <v>49.5</v>
      </c>
      <c r="E16" s="222"/>
      <c r="F16" s="222"/>
      <c r="G16" s="222"/>
      <c r="H16" s="223">
        <v>5.72</v>
      </c>
      <c r="I16" s="222">
        <v>5.54</v>
      </c>
      <c r="J16" s="222"/>
      <c r="K16" s="222"/>
      <c r="L16" s="222"/>
      <c r="M16" s="222"/>
      <c r="N16" s="222"/>
      <c r="O16" s="222"/>
      <c r="P16" s="222"/>
      <c r="Q16" s="222"/>
      <c r="R16" s="222">
        <v>0.18</v>
      </c>
      <c r="S16" s="223"/>
      <c r="T16" s="222"/>
      <c r="U16" s="223"/>
      <c r="V16" s="222"/>
      <c r="W16" s="222"/>
      <c r="X16" s="223"/>
      <c r="Y16" s="222"/>
      <c r="Z16" s="223"/>
      <c r="AA16" s="222"/>
      <c r="AB16" s="222"/>
      <c r="AC16" s="222"/>
    </row>
    <row r="17" ht="26.1" customHeight="1" spans="1:29">
      <c r="A17" s="221" t="s">
        <v>269</v>
      </c>
      <c r="B17" s="222">
        <v>103.77</v>
      </c>
      <c r="C17" s="223">
        <v>59.73</v>
      </c>
      <c r="D17" s="222">
        <v>59.73</v>
      </c>
      <c r="E17" s="222"/>
      <c r="F17" s="222"/>
      <c r="G17" s="222"/>
      <c r="H17" s="223">
        <v>7.39</v>
      </c>
      <c r="I17" s="222">
        <v>7.18</v>
      </c>
      <c r="J17" s="222"/>
      <c r="K17" s="222"/>
      <c r="L17" s="222"/>
      <c r="M17" s="222"/>
      <c r="N17" s="222"/>
      <c r="O17" s="222"/>
      <c r="P17" s="222"/>
      <c r="Q17" s="222"/>
      <c r="R17" s="222">
        <v>0.21</v>
      </c>
      <c r="S17" s="223"/>
      <c r="T17" s="222"/>
      <c r="U17" s="223">
        <v>36.65</v>
      </c>
      <c r="V17" s="222">
        <v>35.8</v>
      </c>
      <c r="W17" s="222">
        <v>0.85</v>
      </c>
      <c r="X17" s="223"/>
      <c r="Y17" s="222"/>
      <c r="Z17" s="223"/>
      <c r="AA17" s="222"/>
      <c r="AB17" s="222"/>
      <c r="AC17" s="222"/>
    </row>
    <row r="18" ht="26.1" customHeight="1" spans="1:29">
      <c r="A18" s="221" t="s">
        <v>270</v>
      </c>
      <c r="B18" s="223">
        <v>68.32</v>
      </c>
      <c r="C18" s="223">
        <v>59.73</v>
      </c>
      <c r="D18" s="222">
        <v>59.73</v>
      </c>
      <c r="E18" s="222"/>
      <c r="F18" s="222"/>
      <c r="G18" s="222"/>
      <c r="H18" s="223">
        <v>7.39</v>
      </c>
      <c r="I18" s="222">
        <v>7.18</v>
      </c>
      <c r="J18" s="222"/>
      <c r="K18" s="222"/>
      <c r="L18" s="222"/>
      <c r="M18" s="222"/>
      <c r="N18" s="222"/>
      <c r="O18" s="222"/>
      <c r="P18" s="222"/>
      <c r="Q18" s="222"/>
      <c r="R18" s="222">
        <v>0.21</v>
      </c>
      <c r="S18" s="223"/>
      <c r="T18" s="222"/>
      <c r="U18" s="223">
        <v>1.2</v>
      </c>
      <c r="V18" s="222">
        <v>1.2</v>
      </c>
      <c r="W18" s="222"/>
      <c r="X18" s="223"/>
      <c r="Y18" s="222"/>
      <c r="Z18" s="223"/>
      <c r="AA18" s="222"/>
      <c r="AB18" s="222"/>
      <c r="AC18" s="222"/>
    </row>
    <row r="19" ht="26.1" customHeight="1" spans="1:29">
      <c r="A19" s="221" t="s">
        <v>271</v>
      </c>
      <c r="B19" s="223">
        <v>35.45</v>
      </c>
      <c r="C19" s="223"/>
      <c r="D19" s="222"/>
      <c r="E19" s="222"/>
      <c r="F19" s="222"/>
      <c r="G19" s="222"/>
      <c r="H19" s="223"/>
      <c r="I19" s="222"/>
      <c r="J19" s="222"/>
      <c r="K19" s="222"/>
      <c r="L19" s="222"/>
      <c r="M19" s="222"/>
      <c r="N19" s="222"/>
      <c r="O19" s="222"/>
      <c r="P19" s="222"/>
      <c r="Q19" s="222"/>
      <c r="R19" s="222"/>
      <c r="S19" s="223"/>
      <c r="T19" s="222"/>
      <c r="U19" s="223">
        <v>35.45</v>
      </c>
      <c r="V19" s="222">
        <v>34.6</v>
      </c>
      <c r="W19" s="222">
        <v>0.85</v>
      </c>
      <c r="X19" s="223"/>
      <c r="Y19" s="222"/>
      <c r="Z19" s="223"/>
      <c r="AA19" s="222"/>
      <c r="AB19" s="222"/>
      <c r="AC19" s="222"/>
    </row>
    <row r="20" ht="26.1" customHeight="1" spans="1:29">
      <c r="A20" s="221" t="s">
        <v>272</v>
      </c>
      <c r="B20" s="222">
        <v>62.26</v>
      </c>
      <c r="C20" s="223">
        <v>36</v>
      </c>
      <c r="D20" s="222">
        <v>36</v>
      </c>
      <c r="E20" s="222"/>
      <c r="F20" s="222"/>
      <c r="G20" s="222"/>
      <c r="H20" s="223">
        <v>3.88</v>
      </c>
      <c r="I20" s="222">
        <v>3.76</v>
      </c>
      <c r="J20" s="222"/>
      <c r="K20" s="222"/>
      <c r="L20" s="222"/>
      <c r="M20" s="222"/>
      <c r="N20" s="222"/>
      <c r="O20" s="222"/>
      <c r="P20" s="222"/>
      <c r="Q20" s="222"/>
      <c r="R20" s="222">
        <v>0.12</v>
      </c>
      <c r="S20" s="223"/>
      <c r="T20" s="222"/>
      <c r="U20" s="223">
        <v>22.38</v>
      </c>
      <c r="V20" s="222">
        <v>21.7</v>
      </c>
      <c r="W20" s="222">
        <v>0.68</v>
      </c>
      <c r="X20" s="223"/>
      <c r="Y20" s="222"/>
      <c r="Z20" s="223"/>
      <c r="AA20" s="222"/>
      <c r="AB20" s="222"/>
      <c r="AC20" s="222"/>
    </row>
    <row r="21" ht="26.1" customHeight="1" spans="1:29">
      <c r="A21" s="221" t="s">
        <v>273</v>
      </c>
      <c r="B21" s="223">
        <v>39.88</v>
      </c>
      <c r="C21" s="223">
        <v>36</v>
      </c>
      <c r="D21" s="222">
        <v>36</v>
      </c>
      <c r="E21" s="222"/>
      <c r="F21" s="222"/>
      <c r="G21" s="222"/>
      <c r="H21" s="223">
        <v>3.88</v>
      </c>
      <c r="I21" s="222">
        <v>3.76</v>
      </c>
      <c r="J21" s="222"/>
      <c r="K21" s="222"/>
      <c r="L21" s="222"/>
      <c r="M21" s="222"/>
      <c r="N21" s="222"/>
      <c r="O21" s="222"/>
      <c r="P21" s="222"/>
      <c r="Q21" s="222"/>
      <c r="R21" s="222">
        <v>0.12</v>
      </c>
      <c r="S21" s="223"/>
      <c r="T21" s="222"/>
      <c r="U21" s="223"/>
      <c r="V21" s="222"/>
      <c r="W21" s="222"/>
      <c r="X21" s="223"/>
      <c r="Y21" s="222"/>
      <c r="Z21" s="223"/>
      <c r="AA21" s="222"/>
      <c r="AB21" s="222"/>
      <c r="AC21" s="222"/>
    </row>
    <row r="22" ht="26.1" customHeight="1" spans="1:29">
      <c r="A22" s="221" t="s">
        <v>274</v>
      </c>
      <c r="B22" s="223">
        <v>22.38</v>
      </c>
      <c r="C22" s="223"/>
      <c r="D22" s="222"/>
      <c r="E22" s="222"/>
      <c r="F22" s="222"/>
      <c r="G22" s="222"/>
      <c r="H22" s="223"/>
      <c r="I22" s="222"/>
      <c r="J22" s="222"/>
      <c r="K22" s="222"/>
      <c r="L22" s="222"/>
      <c r="M22" s="222"/>
      <c r="N22" s="222"/>
      <c r="O22" s="222"/>
      <c r="P22" s="222"/>
      <c r="Q22" s="222"/>
      <c r="R22" s="222"/>
      <c r="S22" s="223"/>
      <c r="T22" s="222"/>
      <c r="U22" s="223">
        <v>22.38</v>
      </c>
      <c r="V22" s="222">
        <v>21.7</v>
      </c>
      <c r="W22" s="222">
        <v>0.68</v>
      </c>
      <c r="X22" s="223"/>
      <c r="Y22" s="222"/>
      <c r="Z22" s="223"/>
      <c r="AA22" s="222"/>
      <c r="AB22" s="222"/>
      <c r="AC22" s="222"/>
    </row>
    <row r="23" ht="26.1" customHeight="1" spans="1:29">
      <c r="A23" s="221" t="s">
        <v>275</v>
      </c>
      <c r="B23" s="222">
        <v>394.72</v>
      </c>
      <c r="C23" s="223">
        <v>64.65</v>
      </c>
      <c r="D23" s="222">
        <v>64.65</v>
      </c>
      <c r="E23" s="222"/>
      <c r="F23" s="222"/>
      <c r="G23" s="222"/>
      <c r="H23" s="223">
        <v>15.26</v>
      </c>
      <c r="I23" s="222">
        <v>15.02</v>
      </c>
      <c r="J23" s="222"/>
      <c r="K23" s="222"/>
      <c r="L23" s="222"/>
      <c r="M23" s="222"/>
      <c r="N23" s="222"/>
      <c r="O23" s="222"/>
      <c r="P23" s="222"/>
      <c r="Q23" s="222"/>
      <c r="R23" s="222">
        <v>0.24</v>
      </c>
      <c r="S23" s="223"/>
      <c r="T23" s="222"/>
      <c r="U23" s="223">
        <v>314.81</v>
      </c>
      <c r="V23" s="222">
        <v>289.53</v>
      </c>
      <c r="W23" s="222">
        <v>25.28</v>
      </c>
      <c r="X23" s="223"/>
      <c r="Y23" s="222"/>
      <c r="Z23" s="223"/>
      <c r="AA23" s="222"/>
      <c r="AB23" s="222"/>
      <c r="AC23" s="222"/>
    </row>
    <row r="24" ht="26.1" customHeight="1" spans="1:29">
      <c r="A24" s="221" t="s">
        <v>276</v>
      </c>
      <c r="B24" s="223">
        <v>79.91</v>
      </c>
      <c r="C24" s="223">
        <v>64.65</v>
      </c>
      <c r="D24" s="222">
        <v>64.65</v>
      </c>
      <c r="E24" s="222"/>
      <c r="F24" s="222"/>
      <c r="G24" s="222"/>
      <c r="H24" s="223">
        <v>15.26</v>
      </c>
      <c r="I24" s="222">
        <v>15.02</v>
      </c>
      <c r="J24" s="222"/>
      <c r="K24" s="222"/>
      <c r="L24" s="222"/>
      <c r="M24" s="222"/>
      <c r="N24" s="222"/>
      <c r="O24" s="222"/>
      <c r="P24" s="222"/>
      <c r="Q24" s="222"/>
      <c r="R24" s="222">
        <v>0.24</v>
      </c>
      <c r="S24" s="223"/>
      <c r="T24" s="222"/>
      <c r="U24" s="223"/>
      <c r="V24" s="222"/>
      <c r="W24" s="222"/>
      <c r="X24" s="223"/>
      <c r="Y24" s="222"/>
      <c r="Z24" s="223"/>
      <c r="AA24" s="222"/>
      <c r="AB24" s="222"/>
      <c r="AC24" s="222"/>
    </row>
    <row r="25" ht="26.1" customHeight="1" spans="1:29">
      <c r="A25" s="221" t="s">
        <v>277</v>
      </c>
      <c r="B25" s="223">
        <v>314.81</v>
      </c>
      <c r="C25" s="223"/>
      <c r="D25" s="222"/>
      <c r="E25" s="222"/>
      <c r="F25" s="222"/>
      <c r="G25" s="222"/>
      <c r="H25" s="223"/>
      <c r="I25" s="222"/>
      <c r="J25" s="222"/>
      <c r="K25" s="222"/>
      <c r="L25" s="222"/>
      <c r="M25" s="222"/>
      <c r="N25" s="222"/>
      <c r="O25" s="222"/>
      <c r="P25" s="222"/>
      <c r="Q25" s="222"/>
      <c r="R25" s="222"/>
      <c r="S25" s="223"/>
      <c r="T25" s="222"/>
      <c r="U25" s="223">
        <v>314.81</v>
      </c>
      <c r="V25" s="222">
        <v>289.53</v>
      </c>
      <c r="W25" s="222">
        <v>25.28</v>
      </c>
      <c r="X25" s="223"/>
      <c r="Y25" s="222"/>
      <c r="Z25" s="223"/>
      <c r="AA25" s="222"/>
      <c r="AB25" s="222"/>
      <c r="AC25" s="222"/>
    </row>
    <row r="26" ht="26.1" customHeight="1" spans="1:29">
      <c r="A26" s="221" t="s">
        <v>278</v>
      </c>
      <c r="B26" s="222">
        <v>99.67</v>
      </c>
      <c r="C26" s="223">
        <v>70.13</v>
      </c>
      <c r="D26" s="222">
        <v>65.69</v>
      </c>
      <c r="E26" s="222"/>
      <c r="F26" s="222"/>
      <c r="G26" s="222">
        <v>4.44</v>
      </c>
      <c r="H26" s="223">
        <v>7.56</v>
      </c>
      <c r="I26" s="222">
        <v>7.32</v>
      </c>
      <c r="J26" s="222"/>
      <c r="K26" s="222"/>
      <c r="L26" s="222"/>
      <c r="M26" s="222"/>
      <c r="N26" s="222"/>
      <c r="O26" s="222"/>
      <c r="P26" s="222"/>
      <c r="Q26" s="222"/>
      <c r="R26" s="222">
        <v>0.24</v>
      </c>
      <c r="S26" s="223"/>
      <c r="T26" s="222"/>
      <c r="U26" s="223">
        <v>21.98</v>
      </c>
      <c r="V26" s="222">
        <v>21.47</v>
      </c>
      <c r="W26" s="222">
        <v>0.51</v>
      </c>
      <c r="X26" s="223"/>
      <c r="Y26" s="222"/>
      <c r="Z26" s="223"/>
      <c r="AA26" s="222"/>
      <c r="AB26" s="222"/>
      <c r="AC26" s="222"/>
    </row>
    <row r="27" ht="26.1" customHeight="1" spans="1:29">
      <c r="A27" s="221" t="s">
        <v>279</v>
      </c>
      <c r="B27" s="223">
        <v>77.69</v>
      </c>
      <c r="C27" s="223">
        <v>70.13</v>
      </c>
      <c r="D27" s="222">
        <v>65.69</v>
      </c>
      <c r="E27" s="222"/>
      <c r="F27" s="222"/>
      <c r="G27" s="222">
        <v>4.44</v>
      </c>
      <c r="H27" s="223">
        <v>7.56</v>
      </c>
      <c r="I27" s="222">
        <v>7.32</v>
      </c>
      <c r="J27" s="222"/>
      <c r="K27" s="222"/>
      <c r="L27" s="222"/>
      <c r="M27" s="222"/>
      <c r="N27" s="222"/>
      <c r="O27" s="222"/>
      <c r="P27" s="222"/>
      <c r="Q27" s="222"/>
      <c r="R27" s="222">
        <v>0.24</v>
      </c>
      <c r="S27" s="223"/>
      <c r="T27" s="222"/>
      <c r="U27" s="223"/>
      <c r="V27" s="222"/>
      <c r="W27" s="222"/>
      <c r="X27" s="223"/>
      <c r="Y27" s="222"/>
      <c r="Z27" s="223"/>
      <c r="AA27" s="222"/>
      <c r="AB27" s="222"/>
      <c r="AC27" s="222"/>
    </row>
    <row r="28" ht="26.1" customHeight="1" spans="1:29">
      <c r="A28" s="221" t="s">
        <v>280</v>
      </c>
      <c r="B28" s="223">
        <v>21.98</v>
      </c>
      <c r="C28" s="223"/>
      <c r="D28" s="222"/>
      <c r="E28" s="222"/>
      <c r="F28" s="222"/>
      <c r="G28" s="222"/>
      <c r="H28" s="223"/>
      <c r="I28" s="222"/>
      <c r="J28" s="222"/>
      <c r="K28" s="222"/>
      <c r="L28" s="222"/>
      <c r="M28" s="222"/>
      <c r="N28" s="222"/>
      <c r="O28" s="222"/>
      <c r="P28" s="222"/>
      <c r="Q28" s="222"/>
      <c r="R28" s="222"/>
      <c r="S28" s="223"/>
      <c r="T28" s="222"/>
      <c r="U28" s="223">
        <v>21.98</v>
      </c>
      <c r="V28" s="222">
        <v>21.47</v>
      </c>
      <c r="W28" s="222">
        <v>0.51</v>
      </c>
      <c r="X28" s="223"/>
      <c r="Y28" s="222"/>
      <c r="Z28" s="223"/>
      <c r="AA28" s="222"/>
      <c r="AB28" s="222"/>
      <c r="AC28" s="222"/>
    </row>
    <row r="29" ht="26.1" customHeight="1" spans="1:29">
      <c r="A29" s="221" t="s">
        <v>281</v>
      </c>
      <c r="B29" s="222">
        <v>527.13</v>
      </c>
      <c r="C29" s="223">
        <v>432.7</v>
      </c>
      <c r="D29" s="222">
        <v>432.7</v>
      </c>
      <c r="E29" s="222"/>
      <c r="F29" s="222"/>
      <c r="G29" s="222"/>
      <c r="H29" s="223">
        <v>56.55</v>
      </c>
      <c r="I29" s="222">
        <v>49.1</v>
      </c>
      <c r="J29" s="222"/>
      <c r="K29" s="222"/>
      <c r="L29" s="222"/>
      <c r="M29" s="222"/>
      <c r="N29" s="222"/>
      <c r="O29" s="222"/>
      <c r="P29" s="222">
        <v>5.98</v>
      </c>
      <c r="Q29" s="222"/>
      <c r="R29" s="222">
        <v>1.47</v>
      </c>
      <c r="S29" s="223"/>
      <c r="T29" s="222"/>
      <c r="U29" s="223">
        <v>37.88</v>
      </c>
      <c r="V29" s="222">
        <v>36.8</v>
      </c>
      <c r="W29" s="222">
        <v>1.08</v>
      </c>
      <c r="X29" s="223"/>
      <c r="Y29" s="222"/>
      <c r="Z29" s="223"/>
      <c r="AA29" s="222"/>
      <c r="AB29" s="222"/>
      <c r="AC29" s="222"/>
    </row>
    <row r="30" ht="26.1" customHeight="1" spans="1:29">
      <c r="A30" s="221" t="s">
        <v>282</v>
      </c>
      <c r="B30" s="223">
        <v>489.25</v>
      </c>
      <c r="C30" s="223">
        <v>432.7</v>
      </c>
      <c r="D30" s="222">
        <v>432.7</v>
      </c>
      <c r="E30" s="222"/>
      <c r="F30" s="222"/>
      <c r="G30" s="222"/>
      <c r="H30" s="223">
        <v>56.55</v>
      </c>
      <c r="I30" s="222">
        <v>49.1</v>
      </c>
      <c r="J30" s="222"/>
      <c r="K30" s="222"/>
      <c r="L30" s="222"/>
      <c r="M30" s="222"/>
      <c r="N30" s="222"/>
      <c r="O30" s="222"/>
      <c r="P30" s="222">
        <v>5.98</v>
      </c>
      <c r="Q30" s="222"/>
      <c r="R30" s="222">
        <v>1.47</v>
      </c>
      <c r="S30" s="223"/>
      <c r="T30" s="222"/>
      <c r="U30" s="223"/>
      <c r="V30" s="222"/>
      <c r="W30" s="222"/>
      <c r="X30" s="223"/>
      <c r="Y30" s="222"/>
      <c r="Z30" s="223"/>
      <c r="AA30" s="222"/>
      <c r="AB30" s="222"/>
      <c r="AC30" s="222"/>
    </row>
    <row r="31" ht="26.1" customHeight="1" spans="1:29">
      <c r="A31" s="221" t="s">
        <v>283</v>
      </c>
      <c r="B31" s="223">
        <v>37.88</v>
      </c>
      <c r="C31" s="223"/>
      <c r="D31" s="222"/>
      <c r="E31" s="222"/>
      <c r="F31" s="222"/>
      <c r="G31" s="222"/>
      <c r="H31" s="223"/>
      <c r="I31" s="222"/>
      <c r="J31" s="222"/>
      <c r="K31" s="222"/>
      <c r="L31" s="222"/>
      <c r="M31" s="222"/>
      <c r="N31" s="222"/>
      <c r="O31" s="222"/>
      <c r="P31" s="222"/>
      <c r="Q31" s="222"/>
      <c r="R31" s="222"/>
      <c r="S31" s="223"/>
      <c r="T31" s="222"/>
      <c r="U31" s="223">
        <v>37.88</v>
      </c>
      <c r="V31" s="222">
        <v>36.8</v>
      </c>
      <c r="W31" s="222">
        <v>1.08</v>
      </c>
      <c r="X31" s="223"/>
      <c r="Y31" s="222"/>
      <c r="Z31" s="223"/>
      <c r="AA31" s="222"/>
      <c r="AB31" s="222"/>
      <c r="AC31" s="222"/>
    </row>
    <row r="32" ht="26.1" customHeight="1" spans="1:29">
      <c r="A32" s="221" t="s">
        <v>284</v>
      </c>
      <c r="B32" s="222">
        <v>27.32</v>
      </c>
      <c r="C32" s="223"/>
      <c r="D32" s="222"/>
      <c r="E32" s="222"/>
      <c r="F32" s="222"/>
      <c r="G32" s="222"/>
      <c r="H32" s="223"/>
      <c r="I32" s="222"/>
      <c r="J32" s="222"/>
      <c r="K32" s="222"/>
      <c r="L32" s="222"/>
      <c r="M32" s="222"/>
      <c r="N32" s="222"/>
      <c r="O32" s="222"/>
      <c r="P32" s="222"/>
      <c r="Q32" s="222"/>
      <c r="R32" s="222"/>
      <c r="S32" s="223"/>
      <c r="T32" s="222"/>
      <c r="U32" s="223">
        <v>27.32</v>
      </c>
      <c r="V32" s="222">
        <v>26.64</v>
      </c>
      <c r="W32" s="222">
        <v>0.68</v>
      </c>
      <c r="X32" s="223"/>
      <c r="Y32" s="222"/>
      <c r="Z32" s="223"/>
      <c r="AA32" s="222"/>
      <c r="AB32" s="222"/>
      <c r="AC32" s="222"/>
    </row>
    <row r="33" ht="26.1" customHeight="1" spans="1:29">
      <c r="A33" s="221" t="s">
        <v>285</v>
      </c>
      <c r="B33" s="223">
        <v>27.32</v>
      </c>
      <c r="C33" s="223"/>
      <c r="D33" s="222"/>
      <c r="E33" s="222"/>
      <c r="F33" s="222"/>
      <c r="G33" s="222"/>
      <c r="H33" s="223"/>
      <c r="I33" s="222"/>
      <c r="J33" s="222"/>
      <c r="K33" s="222"/>
      <c r="L33" s="222"/>
      <c r="M33" s="222"/>
      <c r="N33" s="222"/>
      <c r="O33" s="222"/>
      <c r="P33" s="222"/>
      <c r="Q33" s="222"/>
      <c r="R33" s="222"/>
      <c r="S33" s="223"/>
      <c r="T33" s="222"/>
      <c r="U33" s="223">
        <v>27.32</v>
      </c>
      <c r="V33" s="222">
        <v>26.64</v>
      </c>
      <c r="W33" s="222">
        <v>0.68</v>
      </c>
      <c r="X33" s="223"/>
      <c r="Y33" s="222"/>
      <c r="Z33" s="223"/>
      <c r="AA33" s="222"/>
      <c r="AB33" s="222"/>
      <c r="AC33" s="222"/>
    </row>
    <row r="34" ht="26.1" customHeight="1" spans="1:29">
      <c r="A34" s="221" t="s">
        <v>286</v>
      </c>
      <c r="B34" s="222">
        <v>25.55</v>
      </c>
      <c r="C34" s="223">
        <v>22.64</v>
      </c>
      <c r="D34" s="222">
        <v>22.64</v>
      </c>
      <c r="E34" s="222"/>
      <c r="F34" s="222"/>
      <c r="G34" s="222"/>
      <c r="H34" s="223">
        <v>2.91</v>
      </c>
      <c r="I34" s="222">
        <v>2.82</v>
      </c>
      <c r="J34" s="222"/>
      <c r="K34" s="222"/>
      <c r="L34" s="222"/>
      <c r="M34" s="222"/>
      <c r="N34" s="222"/>
      <c r="O34" s="222"/>
      <c r="P34" s="222"/>
      <c r="Q34" s="222"/>
      <c r="R34" s="222">
        <v>0.09</v>
      </c>
      <c r="S34" s="223"/>
      <c r="T34" s="222"/>
      <c r="U34" s="223"/>
      <c r="V34" s="222"/>
      <c r="W34" s="222"/>
      <c r="X34" s="223"/>
      <c r="Y34" s="222"/>
      <c r="Z34" s="223"/>
      <c r="AA34" s="222"/>
      <c r="AB34" s="222"/>
      <c r="AC34" s="222"/>
    </row>
    <row r="35" ht="26.1" customHeight="1" spans="1:29">
      <c r="A35" s="221" t="s">
        <v>287</v>
      </c>
      <c r="B35" s="223">
        <v>25.55</v>
      </c>
      <c r="C35" s="223">
        <v>22.64</v>
      </c>
      <c r="D35" s="222">
        <v>22.64</v>
      </c>
      <c r="E35" s="222"/>
      <c r="F35" s="222"/>
      <c r="G35" s="222"/>
      <c r="H35" s="223">
        <v>2.91</v>
      </c>
      <c r="I35" s="222">
        <v>2.82</v>
      </c>
      <c r="J35" s="222"/>
      <c r="K35" s="222"/>
      <c r="L35" s="222"/>
      <c r="M35" s="222"/>
      <c r="N35" s="222"/>
      <c r="O35" s="222"/>
      <c r="P35" s="222"/>
      <c r="Q35" s="222"/>
      <c r="R35" s="222">
        <v>0.09</v>
      </c>
      <c r="S35" s="223"/>
      <c r="T35" s="222"/>
      <c r="U35" s="223"/>
      <c r="V35" s="222"/>
      <c r="W35" s="222"/>
      <c r="X35" s="223"/>
      <c r="Y35" s="222"/>
      <c r="Z35" s="223"/>
      <c r="AA35" s="222"/>
      <c r="AB35" s="222"/>
      <c r="AC35" s="222"/>
    </row>
    <row r="36" ht="26.1" customHeight="1" spans="1:29">
      <c r="A36" s="221" t="s">
        <v>288</v>
      </c>
      <c r="B36" s="222">
        <v>117.76</v>
      </c>
      <c r="C36" s="223">
        <v>88.5</v>
      </c>
      <c r="D36" s="222">
        <v>88.5</v>
      </c>
      <c r="E36" s="222"/>
      <c r="F36" s="222"/>
      <c r="G36" s="222"/>
      <c r="H36" s="223">
        <v>8.91</v>
      </c>
      <c r="I36" s="222">
        <v>8.64</v>
      </c>
      <c r="J36" s="222"/>
      <c r="K36" s="222"/>
      <c r="L36" s="222"/>
      <c r="M36" s="222"/>
      <c r="N36" s="222"/>
      <c r="O36" s="222"/>
      <c r="P36" s="222"/>
      <c r="Q36" s="222"/>
      <c r="R36" s="222">
        <v>0.27</v>
      </c>
      <c r="S36" s="223"/>
      <c r="T36" s="222"/>
      <c r="U36" s="223">
        <v>20.35</v>
      </c>
      <c r="V36" s="222">
        <v>19.84</v>
      </c>
      <c r="W36" s="222">
        <v>0.51</v>
      </c>
      <c r="X36" s="223"/>
      <c r="Y36" s="222"/>
      <c r="Z36" s="223"/>
      <c r="AA36" s="222"/>
      <c r="AB36" s="222"/>
      <c r="AC36" s="222"/>
    </row>
    <row r="37" ht="26.1" customHeight="1" spans="1:29">
      <c r="A37" s="221" t="s">
        <v>289</v>
      </c>
      <c r="B37" s="223">
        <v>97.41</v>
      </c>
      <c r="C37" s="223">
        <v>88.5</v>
      </c>
      <c r="D37" s="222">
        <v>88.5</v>
      </c>
      <c r="E37" s="222"/>
      <c r="F37" s="222"/>
      <c r="G37" s="222"/>
      <c r="H37" s="223">
        <v>8.91</v>
      </c>
      <c r="I37" s="222">
        <v>8.64</v>
      </c>
      <c r="J37" s="222"/>
      <c r="K37" s="222"/>
      <c r="L37" s="222"/>
      <c r="M37" s="222"/>
      <c r="N37" s="222"/>
      <c r="O37" s="222"/>
      <c r="P37" s="222"/>
      <c r="Q37" s="222"/>
      <c r="R37" s="222">
        <v>0.27</v>
      </c>
      <c r="S37" s="223"/>
      <c r="T37" s="222"/>
      <c r="U37" s="223"/>
      <c r="V37" s="222"/>
      <c r="W37" s="222"/>
      <c r="X37" s="223"/>
      <c r="Y37" s="222"/>
      <c r="Z37" s="223"/>
      <c r="AA37" s="222"/>
      <c r="AB37" s="222"/>
      <c r="AC37" s="222"/>
    </row>
    <row r="38" ht="26.1" customHeight="1" spans="1:29">
      <c r="A38" s="221" t="s">
        <v>290</v>
      </c>
      <c r="B38" s="223">
        <v>20.35</v>
      </c>
      <c r="C38" s="223"/>
      <c r="D38" s="222"/>
      <c r="E38" s="222"/>
      <c r="F38" s="222"/>
      <c r="G38" s="222"/>
      <c r="H38" s="223"/>
      <c r="I38" s="222"/>
      <c r="J38" s="222"/>
      <c r="K38" s="222"/>
      <c r="L38" s="222"/>
      <c r="M38" s="222"/>
      <c r="N38" s="222"/>
      <c r="O38" s="222"/>
      <c r="P38" s="222"/>
      <c r="Q38" s="222"/>
      <c r="R38" s="222"/>
      <c r="S38" s="223"/>
      <c r="T38" s="222"/>
      <c r="U38" s="223">
        <v>20.35</v>
      </c>
      <c r="V38" s="222">
        <v>19.84</v>
      </c>
      <c r="W38" s="222">
        <v>0.51</v>
      </c>
      <c r="X38" s="223"/>
      <c r="Y38" s="222"/>
      <c r="Z38" s="223"/>
      <c r="AA38" s="222"/>
      <c r="AB38" s="222"/>
      <c r="AC38" s="222"/>
    </row>
    <row r="39" ht="26.1" customHeight="1" spans="1:29">
      <c r="A39" s="221" t="s">
        <v>291</v>
      </c>
      <c r="B39" s="222">
        <v>210.59</v>
      </c>
      <c r="C39" s="223">
        <v>114.9</v>
      </c>
      <c r="D39" s="222">
        <v>104.9</v>
      </c>
      <c r="E39" s="222"/>
      <c r="F39" s="222"/>
      <c r="G39" s="222">
        <v>10</v>
      </c>
      <c r="H39" s="223">
        <v>18.68</v>
      </c>
      <c r="I39" s="222">
        <v>12.31</v>
      </c>
      <c r="J39" s="222"/>
      <c r="K39" s="222"/>
      <c r="L39" s="222"/>
      <c r="M39" s="222"/>
      <c r="N39" s="222"/>
      <c r="O39" s="222"/>
      <c r="P39" s="222">
        <v>5.98</v>
      </c>
      <c r="Q39" s="222"/>
      <c r="R39" s="222">
        <v>0.39</v>
      </c>
      <c r="S39" s="223"/>
      <c r="T39" s="222"/>
      <c r="U39" s="223">
        <v>77.01</v>
      </c>
      <c r="V39" s="222">
        <v>75.31</v>
      </c>
      <c r="W39" s="222">
        <v>1.7</v>
      </c>
      <c r="X39" s="223"/>
      <c r="Y39" s="222"/>
      <c r="Z39" s="223"/>
      <c r="AA39" s="222"/>
      <c r="AB39" s="222"/>
      <c r="AC39" s="222"/>
    </row>
    <row r="40" ht="26.1" customHeight="1" spans="1:29">
      <c r="A40" s="221" t="s">
        <v>292</v>
      </c>
      <c r="B40" s="223">
        <v>133.58</v>
      </c>
      <c r="C40" s="223">
        <v>114.9</v>
      </c>
      <c r="D40" s="222">
        <v>104.9</v>
      </c>
      <c r="E40" s="222"/>
      <c r="F40" s="222"/>
      <c r="G40" s="222">
        <v>10</v>
      </c>
      <c r="H40" s="223">
        <v>18.68</v>
      </c>
      <c r="I40" s="222">
        <v>12.31</v>
      </c>
      <c r="J40" s="222"/>
      <c r="K40" s="222"/>
      <c r="L40" s="222"/>
      <c r="M40" s="222"/>
      <c r="N40" s="222"/>
      <c r="O40" s="222"/>
      <c r="P40" s="222">
        <v>5.98</v>
      </c>
      <c r="Q40" s="222"/>
      <c r="R40" s="222">
        <v>0.39</v>
      </c>
      <c r="S40" s="223"/>
      <c r="T40" s="222"/>
      <c r="U40" s="223"/>
      <c r="V40" s="222"/>
      <c r="W40" s="222"/>
      <c r="X40" s="223"/>
      <c r="Y40" s="222"/>
      <c r="Z40" s="223"/>
      <c r="AA40" s="222"/>
      <c r="AB40" s="222"/>
      <c r="AC40" s="222"/>
    </row>
    <row r="41" ht="26.1" customHeight="1" spans="1:29">
      <c r="A41" s="221" t="s">
        <v>293</v>
      </c>
      <c r="B41" s="223">
        <v>77.01</v>
      </c>
      <c r="C41" s="223"/>
      <c r="D41" s="222"/>
      <c r="E41" s="222"/>
      <c r="F41" s="222"/>
      <c r="G41" s="222"/>
      <c r="H41" s="223"/>
      <c r="I41" s="222"/>
      <c r="J41" s="222"/>
      <c r="K41" s="222"/>
      <c r="L41" s="222"/>
      <c r="M41" s="222"/>
      <c r="N41" s="222"/>
      <c r="O41" s="222"/>
      <c r="P41" s="222"/>
      <c r="Q41" s="222"/>
      <c r="R41" s="222"/>
      <c r="S41" s="223"/>
      <c r="T41" s="222"/>
      <c r="U41" s="223">
        <v>77.01</v>
      </c>
      <c r="V41" s="222">
        <v>75.31</v>
      </c>
      <c r="W41" s="222">
        <v>1.7</v>
      </c>
      <c r="X41" s="223"/>
      <c r="Y41" s="222"/>
      <c r="Z41" s="223"/>
      <c r="AA41" s="222"/>
      <c r="AB41" s="222"/>
      <c r="AC41" s="222"/>
    </row>
    <row r="42" ht="26.1" customHeight="1" spans="1:29">
      <c r="A42" s="221" t="s">
        <v>294</v>
      </c>
      <c r="B42" s="222">
        <v>344.89</v>
      </c>
      <c r="C42" s="223">
        <v>205.73</v>
      </c>
      <c r="D42" s="222">
        <v>205.73</v>
      </c>
      <c r="E42" s="222"/>
      <c r="F42" s="222"/>
      <c r="G42" s="222"/>
      <c r="H42" s="223">
        <v>58.05</v>
      </c>
      <c r="I42" s="222">
        <v>54.55</v>
      </c>
      <c r="J42" s="222"/>
      <c r="K42" s="222"/>
      <c r="L42" s="222"/>
      <c r="M42" s="222"/>
      <c r="N42" s="222"/>
      <c r="O42" s="222"/>
      <c r="P42" s="222">
        <v>2.78</v>
      </c>
      <c r="Q42" s="222"/>
      <c r="R42" s="222">
        <v>0.72</v>
      </c>
      <c r="S42" s="223"/>
      <c r="T42" s="222"/>
      <c r="U42" s="223">
        <v>81.11</v>
      </c>
      <c r="V42" s="222">
        <v>78.74</v>
      </c>
      <c r="W42" s="222">
        <v>2.37</v>
      </c>
      <c r="X42" s="223"/>
      <c r="Y42" s="222"/>
      <c r="Z42" s="223"/>
      <c r="AA42" s="222"/>
      <c r="AB42" s="222"/>
      <c r="AC42" s="222"/>
    </row>
    <row r="43" ht="26.1" customHeight="1" spans="1:29">
      <c r="A43" s="221" t="s">
        <v>295</v>
      </c>
      <c r="B43" s="223">
        <v>263.78</v>
      </c>
      <c r="C43" s="223">
        <v>205.73</v>
      </c>
      <c r="D43" s="222">
        <v>205.73</v>
      </c>
      <c r="E43" s="222"/>
      <c r="F43" s="222"/>
      <c r="G43" s="222"/>
      <c r="H43" s="223">
        <v>58.05</v>
      </c>
      <c r="I43" s="222">
        <v>54.55</v>
      </c>
      <c r="J43" s="222"/>
      <c r="K43" s="222"/>
      <c r="L43" s="222"/>
      <c r="M43" s="222"/>
      <c r="N43" s="222"/>
      <c r="O43" s="222"/>
      <c r="P43" s="222">
        <v>2.78</v>
      </c>
      <c r="Q43" s="222"/>
      <c r="R43" s="222">
        <v>0.72</v>
      </c>
      <c r="S43" s="223"/>
      <c r="T43" s="222"/>
      <c r="U43" s="223"/>
      <c r="V43" s="222"/>
      <c r="W43" s="222"/>
      <c r="X43" s="223"/>
      <c r="Y43" s="222"/>
      <c r="Z43" s="223"/>
      <c r="AA43" s="222"/>
      <c r="AB43" s="222"/>
      <c r="AC43" s="222"/>
    </row>
    <row r="44" ht="26.1" customHeight="1" spans="1:29">
      <c r="A44" s="221" t="s">
        <v>296</v>
      </c>
      <c r="B44" s="223">
        <v>81.11</v>
      </c>
      <c r="C44" s="223"/>
      <c r="D44" s="222"/>
      <c r="E44" s="222"/>
      <c r="F44" s="222"/>
      <c r="G44" s="222"/>
      <c r="H44" s="223"/>
      <c r="I44" s="222"/>
      <c r="J44" s="222"/>
      <c r="K44" s="222"/>
      <c r="L44" s="222"/>
      <c r="M44" s="222"/>
      <c r="N44" s="222"/>
      <c r="O44" s="222"/>
      <c r="P44" s="222"/>
      <c r="Q44" s="222"/>
      <c r="R44" s="222"/>
      <c r="S44" s="223"/>
      <c r="T44" s="222"/>
      <c r="U44" s="223">
        <v>81.11</v>
      </c>
      <c r="V44" s="222">
        <v>78.74</v>
      </c>
      <c r="W44" s="222">
        <v>2.37</v>
      </c>
      <c r="X44" s="223"/>
      <c r="Y44" s="222"/>
      <c r="Z44" s="223"/>
      <c r="AA44" s="222"/>
      <c r="AB44" s="222"/>
      <c r="AC44" s="222"/>
    </row>
    <row r="45" ht="26.1" customHeight="1" spans="1:29">
      <c r="A45" s="221" t="s">
        <v>297</v>
      </c>
      <c r="B45" s="222">
        <v>57.62</v>
      </c>
      <c r="C45" s="223">
        <v>50.5</v>
      </c>
      <c r="D45" s="222">
        <v>50.5</v>
      </c>
      <c r="E45" s="222"/>
      <c r="F45" s="222"/>
      <c r="G45" s="222"/>
      <c r="H45" s="223">
        <v>7.11</v>
      </c>
      <c r="I45" s="222">
        <v>6.93</v>
      </c>
      <c r="J45" s="222"/>
      <c r="K45" s="222"/>
      <c r="L45" s="222"/>
      <c r="M45" s="222"/>
      <c r="N45" s="222"/>
      <c r="O45" s="222"/>
      <c r="P45" s="222"/>
      <c r="Q45" s="222"/>
      <c r="R45" s="222">
        <v>0.18</v>
      </c>
      <c r="S45" s="223"/>
      <c r="T45" s="222"/>
      <c r="U45" s="223"/>
      <c r="V45" s="222"/>
      <c r="W45" s="222"/>
      <c r="X45" s="223"/>
      <c r="Y45" s="222"/>
      <c r="Z45" s="223">
        <v>0.01</v>
      </c>
      <c r="AA45" s="222"/>
      <c r="AB45" s="222">
        <v>0.01</v>
      </c>
      <c r="AC45" s="222"/>
    </row>
    <row r="46" ht="26.1" customHeight="1" spans="1:29">
      <c r="A46" s="221" t="s">
        <v>298</v>
      </c>
      <c r="B46" s="223">
        <v>57.62</v>
      </c>
      <c r="C46" s="223">
        <v>50.5</v>
      </c>
      <c r="D46" s="222">
        <v>50.5</v>
      </c>
      <c r="E46" s="222"/>
      <c r="F46" s="222"/>
      <c r="G46" s="222"/>
      <c r="H46" s="223">
        <v>7.11</v>
      </c>
      <c r="I46" s="222">
        <v>6.93</v>
      </c>
      <c r="J46" s="222"/>
      <c r="K46" s="222"/>
      <c r="L46" s="222"/>
      <c r="M46" s="222"/>
      <c r="N46" s="222"/>
      <c r="O46" s="222"/>
      <c r="P46" s="222"/>
      <c r="Q46" s="222"/>
      <c r="R46" s="222">
        <v>0.18</v>
      </c>
      <c r="S46" s="223"/>
      <c r="T46" s="222"/>
      <c r="U46" s="223"/>
      <c r="V46" s="222"/>
      <c r="W46" s="222"/>
      <c r="X46" s="223"/>
      <c r="Y46" s="222"/>
      <c r="Z46" s="223">
        <v>0.01</v>
      </c>
      <c r="AA46" s="222"/>
      <c r="AB46" s="222">
        <v>0.01</v>
      </c>
      <c r="AC46" s="222"/>
    </row>
    <row r="47" ht="26.1" customHeight="1" spans="1:29">
      <c r="A47" s="221" t="s">
        <v>299</v>
      </c>
      <c r="B47" s="222">
        <v>82.91</v>
      </c>
      <c r="C47" s="223">
        <v>58.74</v>
      </c>
      <c r="D47" s="222">
        <v>58.74</v>
      </c>
      <c r="E47" s="222"/>
      <c r="F47" s="222"/>
      <c r="G47" s="222"/>
      <c r="H47" s="223">
        <v>5.1</v>
      </c>
      <c r="I47" s="222">
        <v>5.1</v>
      </c>
      <c r="J47" s="222"/>
      <c r="K47" s="222"/>
      <c r="L47" s="222"/>
      <c r="M47" s="222"/>
      <c r="N47" s="222"/>
      <c r="O47" s="222"/>
      <c r="P47" s="222"/>
      <c r="Q47" s="222"/>
      <c r="R47" s="222"/>
      <c r="S47" s="223"/>
      <c r="T47" s="222"/>
      <c r="U47" s="223">
        <v>19.07</v>
      </c>
      <c r="V47" s="222">
        <v>17.27</v>
      </c>
      <c r="W47" s="222">
        <v>1.8</v>
      </c>
      <c r="X47" s="223"/>
      <c r="Y47" s="222"/>
      <c r="Z47" s="223"/>
      <c r="AA47" s="222"/>
      <c r="AB47" s="222"/>
      <c r="AC47" s="222"/>
    </row>
    <row r="48" ht="26.1" customHeight="1" spans="1:29">
      <c r="A48" s="221" t="s">
        <v>300</v>
      </c>
      <c r="B48" s="223">
        <v>65.13</v>
      </c>
      <c r="C48" s="223">
        <v>58.74</v>
      </c>
      <c r="D48" s="222">
        <v>58.74</v>
      </c>
      <c r="E48" s="222"/>
      <c r="F48" s="222"/>
      <c r="G48" s="222"/>
      <c r="H48" s="223">
        <v>5.1</v>
      </c>
      <c r="I48" s="222">
        <v>5.1</v>
      </c>
      <c r="J48" s="222"/>
      <c r="K48" s="222"/>
      <c r="L48" s="222"/>
      <c r="M48" s="222"/>
      <c r="N48" s="222"/>
      <c r="O48" s="222"/>
      <c r="P48" s="222"/>
      <c r="Q48" s="222"/>
      <c r="R48" s="222"/>
      <c r="S48" s="223"/>
      <c r="T48" s="222"/>
      <c r="U48" s="223">
        <v>1.29</v>
      </c>
      <c r="V48" s="222"/>
      <c r="W48" s="222">
        <v>1.29</v>
      </c>
      <c r="X48" s="223"/>
      <c r="Y48" s="222"/>
      <c r="Z48" s="223"/>
      <c r="AA48" s="222"/>
      <c r="AB48" s="222"/>
      <c r="AC48" s="222"/>
    </row>
    <row r="49" ht="26.1" customHeight="1" spans="1:29">
      <c r="A49" s="221" t="s">
        <v>301</v>
      </c>
      <c r="B49" s="223">
        <v>17.78</v>
      </c>
      <c r="C49" s="223"/>
      <c r="D49" s="222"/>
      <c r="E49" s="222"/>
      <c r="F49" s="222"/>
      <c r="G49" s="222"/>
      <c r="H49" s="223"/>
      <c r="I49" s="222"/>
      <c r="J49" s="222"/>
      <c r="K49" s="222"/>
      <c r="L49" s="222"/>
      <c r="M49" s="222"/>
      <c r="N49" s="222"/>
      <c r="O49" s="222"/>
      <c r="P49" s="222"/>
      <c r="Q49" s="222"/>
      <c r="R49" s="222"/>
      <c r="S49" s="223"/>
      <c r="T49" s="222"/>
      <c r="U49" s="223">
        <v>17.78</v>
      </c>
      <c r="V49" s="222">
        <v>17.27</v>
      </c>
      <c r="W49" s="222">
        <v>0.51</v>
      </c>
      <c r="X49" s="223"/>
      <c r="Y49" s="222"/>
      <c r="Z49" s="223"/>
      <c r="AA49" s="222"/>
      <c r="AB49" s="222"/>
      <c r="AC49" s="222"/>
    </row>
    <row r="50" ht="26.1" customHeight="1" spans="1:29">
      <c r="A50" s="221" t="s">
        <v>302</v>
      </c>
      <c r="B50" s="222">
        <v>183.16</v>
      </c>
      <c r="C50" s="223">
        <v>75.6</v>
      </c>
      <c r="D50" s="222">
        <v>75.6</v>
      </c>
      <c r="E50" s="222"/>
      <c r="F50" s="222"/>
      <c r="G50" s="222"/>
      <c r="H50" s="223">
        <v>9.71</v>
      </c>
      <c r="I50" s="222">
        <v>9.5</v>
      </c>
      <c r="J50" s="222"/>
      <c r="K50" s="222"/>
      <c r="L50" s="222"/>
      <c r="M50" s="222"/>
      <c r="N50" s="222"/>
      <c r="O50" s="222"/>
      <c r="P50" s="222"/>
      <c r="Q50" s="222"/>
      <c r="R50" s="222">
        <v>0.21</v>
      </c>
      <c r="S50" s="223"/>
      <c r="T50" s="222"/>
      <c r="U50" s="223">
        <v>97.85</v>
      </c>
      <c r="V50" s="222">
        <v>95.05</v>
      </c>
      <c r="W50" s="222">
        <v>2.8</v>
      </c>
      <c r="X50" s="223"/>
      <c r="Y50" s="222"/>
      <c r="Z50" s="223"/>
      <c r="AA50" s="222"/>
      <c r="AB50" s="222"/>
      <c r="AC50" s="222"/>
    </row>
    <row r="51" ht="26.1" customHeight="1" spans="1:29">
      <c r="A51" s="221" t="s">
        <v>303</v>
      </c>
      <c r="B51" s="223">
        <v>85.31</v>
      </c>
      <c r="C51" s="223">
        <v>75.6</v>
      </c>
      <c r="D51" s="222">
        <v>75.6</v>
      </c>
      <c r="E51" s="222"/>
      <c r="F51" s="222"/>
      <c r="G51" s="222"/>
      <c r="H51" s="223">
        <v>9.71</v>
      </c>
      <c r="I51" s="222">
        <v>9.5</v>
      </c>
      <c r="J51" s="222"/>
      <c r="K51" s="222"/>
      <c r="L51" s="222"/>
      <c r="M51" s="222"/>
      <c r="N51" s="222"/>
      <c r="O51" s="222"/>
      <c r="P51" s="222"/>
      <c r="Q51" s="222"/>
      <c r="R51" s="222">
        <v>0.21</v>
      </c>
      <c r="S51" s="223"/>
      <c r="T51" s="222"/>
      <c r="U51" s="223"/>
      <c r="V51" s="222"/>
      <c r="W51" s="222"/>
      <c r="X51" s="223"/>
      <c r="Y51" s="222"/>
      <c r="Z51" s="223"/>
      <c r="AA51" s="222"/>
      <c r="AB51" s="222"/>
      <c r="AC51" s="222"/>
    </row>
    <row r="52" ht="26.1" customHeight="1" spans="1:29">
      <c r="A52" s="221" t="s">
        <v>304</v>
      </c>
      <c r="B52" s="223">
        <v>97.85</v>
      </c>
      <c r="C52" s="223"/>
      <c r="D52" s="222"/>
      <c r="E52" s="222"/>
      <c r="F52" s="222"/>
      <c r="G52" s="222"/>
      <c r="H52" s="223"/>
      <c r="I52" s="222"/>
      <c r="J52" s="222"/>
      <c r="K52" s="222"/>
      <c r="L52" s="222"/>
      <c r="M52" s="222"/>
      <c r="N52" s="222"/>
      <c r="O52" s="222"/>
      <c r="P52" s="222"/>
      <c r="Q52" s="222"/>
      <c r="R52" s="222"/>
      <c r="S52" s="223"/>
      <c r="T52" s="222"/>
      <c r="U52" s="223">
        <v>97.85</v>
      </c>
      <c r="V52" s="222">
        <v>95.05</v>
      </c>
      <c r="W52" s="222">
        <v>2.8</v>
      </c>
      <c r="X52" s="223"/>
      <c r="Y52" s="222"/>
      <c r="Z52" s="223"/>
      <c r="AA52" s="222"/>
      <c r="AB52" s="222"/>
      <c r="AC52" s="222"/>
    </row>
    <row r="53" ht="26.1" customHeight="1" spans="1:29">
      <c r="A53" s="221" t="s">
        <v>305</v>
      </c>
      <c r="B53" s="222">
        <v>34.58</v>
      </c>
      <c r="C53" s="223"/>
      <c r="D53" s="222"/>
      <c r="E53" s="222"/>
      <c r="F53" s="222"/>
      <c r="G53" s="222"/>
      <c r="H53" s="223"/>
      <c r="I53" s="222"/>
      <c r="J53" s="222"/>
      <c r="K53" s="222"/>
      <c r="L53" s="222"/>
      <c r="M53" s="222"/>
      <c r="N53" s="222"/>
      <c r="O53" s="222"/>
      <c r="P53" s="222"/>
      <c r="Q53" s="222"/>
      <c r="R53" s="222"/>
      <c r="S53" s="223"/>
      <c r="T53" s="222"/>
      <c r="U53" s="223">
        <v>34.58</v>
      </c>
      <c r="V53" s="222">
        <v>33.73</v>
      </c>
      <c r="W53" s="222">
        <v>0.85</v>
      </c>
      <c r="X53" s="223"/>
      <c r="Y53" s="222"/>
      <c r="Z53" s="223"/>
      <c r="AA53" s="222"/>
      <c r="AB53" s="222"/>
      <c r="AC53" s="222"/>
    </row>
    <row r="54" ht="26.1" customHeight="1" spans="1:29">
      <c r="A54" s="221" t="s">
        <v>306</v>
      </c>
      <c r="B54" s="223">
        <v>34.58</v>
      </c>
      <c r="C54" s="223"/>
      <c r="D54" s="222"/>
      <c r="E54" s="222"/>
      <c r="F54" s="222"/>
      <c r="G54" s="222"/>
      <c r="H54" s="223"/>
      <c r="I54" s="222"/>
      <c r="J54" s="222"/>
      <c r="K54" s="222"/>
      <c r="L54" s="222"/>
      <c r="M54" s="222"/>
      <c r="N54" s="222"/>
      <c r="O54" s="222"/>
      <c r="P54" s="222"/>
      <c r="Q54" s="222"/>
      <c r="R54" s="222"/>
      <c r="S54" s="223"/>
      <c r="T54" s="222"/>
      <c r="U54" s="223">
        <v>34.58</v>
      </c>
      <c r="V54" s="222">
        <v>33.73</v>
      </c>
      <c r="W54" s="222">
        <v>0.85</v>
      </c>
      <c r="X54" s="223"/>
      <c r="Y54" s="222"/>
      <c r="Z54" s="223"/>
      <c r="AA54" s="222"/>
      <c r="AB54" s="222"/>
      <c r="AC54" s="222"/>
    </row>
    <row r="55" ht="26.1" customHeight="1" spans="1:29">
      <c r="A55" s="221" t="s">
        <v>307</v>
      </c>
      <c r="B55" s="222">
        <v>503.55</v>
      </c>
      <c r="C55" s="223">
        <v>343.7</v>
      </c>
      <c r="D55" s="222">
        <v>322.7</v>
      </c>
      <c r="E55" s="222"/>
      <c r="F55" s="222"/>
      <c r="G55" s="222">
        <v>21</v>
      </c>
      <c r="H55" s="223">
        <v>54.4</v>
      </c>
      <c r="I55" s="222">
        <v>43.84</v>
      </c>
      <c r="J55" s="222"/>
      <c r="K55" s="222"/>
      <c r="L55" s="222"/>
      <c r="M55" s="222"/>
      <c r="N55" s="222"/>
      <c r="O55" s="222"/>
      <c r="P55" s="222">
        <v>9.6</v>
      </c>
      <c r="Q55" s="222"/>
      <c r="R55" s="222">
        <v>0.96</v>
      </c>
      <c r="S55" s="223"/>
      <c r="T55" s="222"/>
      <c r="U55" s="223">
        <v>105.45</v>
      </c>
      <c r="V55" s="222">
        <v>102.9</v>
      </c>
      <c r="W55" s="222">
        <v>2.55</v>
      </c>
      <c r="X55" s="223"/>
      <c r="Y55" s="222"/>
      <c r="Z55" s="223"/>
      <c r="AA55" s="222"/>
      <c r="AB55" s="222"/>
      <c r="AC55" s="222"/>
    </row>
    <row r="56" ht="26.1" customHeight="1" spans="1:29">
      <c r="A56" s="221" t="s">
        <v>308</v>
      </c>
      <c r="B56" s="223">
        <v>398.1</v>
      </c>
      <c r="C56" s="223">
        <v>343.7</v>
      </c>
      <c r="D56" s="222">
        <v>322.7</v>
      </c>
      <c r="E56" s="222"/>
      <c r="F56" s="222"/>
      <c r="G56" s="222">
        <v>21</v>
      </c>
      <c r="H56" s="223">
        <v>54.4</v>
      </c>
      <c r="I56" s="222">
        <v>43.84</v>
      </c>
      <c r="J56" s="222"/>
      <c r="K56" s="222"/>
      <c r="L56" s="222"/>
      <c r="M56" s="222"/>
      <c r="N56" s="222"/>
      <c r="O56" s="222"/>
      <c r="P56" s="222">
        <v>9.6</v>
      </c>
      <c r="Q56" s="222"/>
      <c r="R56" s="222">
        <v>0.96</v>
      </c>
      <c r="S56" s="223"/>
      <c r="T56" s="222"/>
      <c r="U56" s="223"/>
      <c r="V56" s="222"/>
      <c r="W56" s="222"/>
      <c r="X56" s="223"/>
      <c r="Y56" s="222"/>
      <c r="Z56" s="223"/>
      <c r="AA56" s="222"/>
      <c r="AB56" s="222"/>
      <c r="AC56" s="222"/>
    </row>
    <row r="57" ht="26.1" customHeight="1" spans="1:29">
      <c r="A57" s="221" t="s">
        <v>309</v>
      </c>
      <c r="B57" s="223">
        <v>105.45</v>
      </c>
      <c r="C57" s="223"/>
      <c r="D57" s="222"/>
      <c r="E57" s="222"/>
      <c r="F57" s="222"/>
      <c r="G57" s="222"/>
      <c r="H57" s="223"/>
      <c r="I57" s="222"/>
      <c r="J57" s="222"/>
      <c r="K57" s="222"/>
      <c r="L57" s="222"/>
      <c r="M57" s="222"/>
      <c r="N57" s="222"/>
      <c r="O57" s="222"/>
      <c r="P57" s="222"/>
      <c r="Q57" s="222"/>
      <c r="R57" s="222"/>
      <c r="S57" s="223"/>
      <c r="T57" s="222"/>
      <c r="U57" s="223">
        <v>105.45</v>
      </c>
      <c r="V57" s="222">
        <v>102.9</v>
      </c>
      <c r="W57" s="222">
        <v>2.55</v>
      </c>
      <c r="X57" s="223"/>
      <c r="Y57" s="222"/>
      <c r="Z57" s="223"/>
      <c r="AA57" s="222"/>
      <c r="AB57" s="222"/>
      <c r="AC57" s="222"/>
    </row>
    <row r="58" ht="26.1" customHeight="1" spans="1:29">
      <c r="A58" s="221" t="s">
        <v>310</v>
      </c>
      <c r="B58" s="222">
        <v>134.16</v>
      </c>
      <c r="C58" s="223">
        <v>68.5</v>
      </c>
      <c r="D58" s="222">
        <v>68.5</v>
      </c>
      <c r="E58" s="222"/>
      <c r="F58" s="222"/>
      <c r="G58" s="222"/>
      <c r="H58" s="223">
        <v>7.73</v>
      </c>
      <c r="I58" s="222">
        <v>7.46</v>
      </c>
      <c r="J58" s="222"/>
      <c r="K58" s="222"/>
      <c r="L58" s="222"/>
      <c r="M58" s="222"/>
      <c r="N58" s="222"/>
      <c r="O58" s="222"/>
      <c r="P58" s="222"/>
      <c r="Q58" s="222"/>
      <c r="R58" s="222">
        <v>0.27</v>
      </c>
      <c r="S58" s="223"/>
      <c r="T58" s="222"/>
      <c r="U58" s="223">
        <v>57.93</v>
      </c>
      <c r="V58" s="222">
        <v>55.24</v>
      </c>
      <c r="W58" s="222">
        <v>2.69</v>
      </c>
      <c r="X58" s="223"/>
      <c r="Y58" s="222"/>
      <c r="Z58" s="223"/>
      <c r="AA58" s="222"/>
      <c r="AB58" s="222"/>
      <c r="AC58" s="222"/>
    </row>
    <row r="59" ht="26.1" customHeight="1" spans="1:29">
      <c r="A59" s="221" t="s">
        <v>311</v>
      </c>
      <c r="B59" s="223">
        <v>76.23</v>
      </c>
      <c r="C59" s="223">
        <v>68.5</v>
      </c>
      <c r="D59" s="222">
        <v>68.5</v>
      </c>
      <c r="E59" s="222"/>
      <c r="F59" s="222"/>
      <c r="G59" s="222"/>
      <c r="H59" s="223">
        <v>7.73</v>
      </c>
      <c r="I59" s="222">
        <v>7.46</v>
      </c>
      <c r="J59" s="222"/>
      <c r="K59" s="222"/>
      <c r="L59" s="222"/>
      <c r="M59" s="222"/>
      <c r="N59" s="222"/>
      <c r="O59" s="222"/>
      <c r="P59" s="222"/>
      <c r="Q59" s="222"/>
      <c r="R59" s="222">
        <v>0.27</v>
      </c>
      <c r="S59" s="223"/>
      <c r="T59" s="222"/>
      <c r="U59" s="223"/>
      <c r="V59" s="222"/>
      <c r="W59" s="222"/>
      <c r="X59" s="223"/>
      <c r="Y59" s="222"/>
      <c r="Z59" s="223"/>
      <c r="AA59" s="222"/>
      <c r="AB59" s="222"/>
      <c r="AC59" s="222"/>
    </row>
    <row r="60" ht="26.1" customHeight="1" spans="1:29">
      <c r="A60" s="221" t="s">
        <v>312</v>
      </c>
      <c r="B60" s="223">
        <v>57.93</v>
      </c>
      <c r="C60" s="223"/>
      <c r="D60" s="222"/>
      <c r="E60" s="222"/>
      <c r="F60" s="222"/>
      <c r="G60" s="222"/>
      <c r="H60" s="223"/>
      <c r="I60" s="222"/>
      <c r="J60" s="222"/>
      <c r="K60" s="222"/>
      <c r="L60" s="222"/>
      <c r="M60" s="222"/>
      <c r="N60" s="222"/>
      <c r="O60" s="222"/>
      <c r="P60" s="222"/>
      <c r="Q60" s="222"/>
      <c r="R60" s="222"/>
      <c r="S60" s="223"/>
      <c r="T60" s="222"/>
      <c r="U60" s="223">
        <v>57.93</v>
      </c>
      <c r="V60" s="222">
        <v>55.24</v>
      </c>
      <c r="W60" s="222">
        <v>2.69</v>
      </c>
      <c r="X60" s="223"/>
      <c r="Y60" s="222"/>
      <c r="Z60" s="223"/>
      <c r="AA60" s="222"/>
      <c r="AB60" s="222"/>
      <c r="AC60" s="222"/>
    </row>
    <row r="61" ht="26.1" customHeight="1" spans="1:29">
      <c r="A61" s="221" t="s">
        <v>313</v>
      </c>
      <c r="B61" s="222">
        <v>1183.38</v>
      </c>
      <c r="C61" s="223">
        <v>1150.38</v>
      </c>
      <c r="D61" s="222">
        <v>1150.38</v>
      </c>
      <c r="E61" s="222"/>
      <c r="F61" s="222"/>
      <c r="G61" s="222"/>
      <c r="H61" s="223"/>
      <c r="I61" s="222"/>
      <c r="J61" s="222"/>
      <c r="K61" s="222"/>
      <c r="L61" s="222"/>
      <c r="M61" s="222"/>
      <c r="N61" s="222"/>
      <c r="O61" s="222"/>
      <c r="P61" s="222"/>
      <c r="Q61" s="222"/>
      <c r="R61" s="222"/>
      <c r="S61" s="223"/>
      <c r="T61" s="222"/>
      <c r="U61" s="223">
        <v>33</v>
      </c>
      <c r="V61" s="222">
        <v>33</v>
      </c>
      <c r="W61" s="222"/>
      <c r="X61" s="223"/>
      <c r="Y61" s="222"/>
      <c r="Z61" s="223"/>
      <c r="AA61" s="222"/>
      <c r="AB61" s="222"/>
      <c r="AC61" s="222"/>
    </row>
    <row r="62" ht="26.1" customHeight="1" spans="1:29">
      <c r="A62" s="221" t="s">
        <v>314</v>
      </c>
      <c r="B62" s="223">
        <v>1183.38</v>
      </c>
      <c r="C62" s="223">
        <v>1150.38</v>
      </c>
      <c r="D62" s="222">
        <v>1150.38</v>
      </c>
      <c r="E62" s="222"/>
      <c r="F62" s="222"/>
      <c r="G62" s="222"/>
      <c r="H62" s="223"/>
      <c r="I62" s="222"/>
      <c r="J62" s="222"/>
      <c r="K62" s="222"/>
      <c r="L62" s="222"/>
      <c r="M62" s="222"/>
      <c r="N62" s="222"/>
      <c r="O62" s="222"/>
      <c r="P62" s="222"/>
      <c r="Q62" s="222"/>
      <c r="R62" s="222"/>
      <c r="S62" s="223"/>
      <c r="T62" s="222"/>
      <c r="U62" s="223">
        <v>33</v>
      </c>
      <c r="V62" s="222">
        <v>33</v>
      </c>
      <c r="W62" s="222"/>
      <c r="X62" s="223"/>
      <c r="Y62" s="222"/>
      <c r="Z62" s="223"/>
      <c r="AA62" s="222"/>
      <c r="AB62" s="222"/>
      <c r="AC62" s="222"/>
    </row>
    <row r="63" ht="26.1" customHeight="1" spans="1:29">
      <c r="A63" s="221" t="s">
        <v>315</v>
      </c>
      <c r="B63" s="222">
        <v>228.17</v>
      </c>
      <c r="C63" s="223">
        <v>179.1</v>
      </c>
      <c r="D63" s="222">
        <v>179.1</v>
      </c>
      <c r="E63" s="222"/>
      <c r="F63" s="222"/>
      <c r="G63" s="222"/>
      <c r="H63" s="223">
        <v>20.39</v>
      </c>
      <c r="I63" s="222">
        <v>18.28</v>
      </c>
      <c r="J63" s="222"/>
      <c r="K63" s="222"/>
      <c r="L63" s="222"/>
      <c r="M63" s="222"/>
      <c r="N63" s="222"/>
      <c r="O63" s="222"/>
      <c r="P63" s="222">
        <v>1.6</v>
      </c>
      <c r="Q63" s="222"/>
      <c r="R63" s="222">
        <v>0.51</v>
      </c>
      <c r="S63" s="223"/>
      <c r="T63" s="222"/>
      <c r="U63" s="223">
        <v>28.68</v>
      </c>
      <c r="V63" s="222">
        <v>28</v>
      </c>
      <c r="W63" s="222">
        <v>0.68</v>
      </c>
      <c r="X63" s="223"/>
      <c r="Y63" s="222"/>
      <c r="Z63" s="223"/>
      <c r="AA63" s="222"/>
      <c r="AB63" s="222"/>
      <c r="AC63" s="222"/>
    </row>
    <row r="64" ht="26.1" customHeight="1" spans="1:29">
      <c r="A64" s="221" t="s">
        <v>316</v>
      </c>
      <c r="B64" s="222">
        <v>228.17</v>
      </c>
      <c r="C64" s="223">
        <v>179.1</v>
      </c>
      <c r="D64" s="222">
        <v>179.1</v>
      </c>
      <c r="E64" s="222"/>
      <c r="F64" s="222"/>
      <c r="G64" s="222"/>
      <c r="H64" s="223">
        <v>20.39</v>
      </c>
      <c r="I64" s="222">
        <v>18.28</v>
      </c>
      <c r="J64" s="222"/>
      <c r="K64" s="222"/>
      <c r="L64" s="222"/>
      <c r="M64" s="222"/>
      <c r="N64" s="222"/>
      <c r="O64" s="222"/>
      <c r="P64" s="222">
        <v>1.6</v>
      </c>
      <c r="Q64" s="222"/>
      <c r="R64" s="222">
        <v>0.51</v>
      </c>
      <c r="S64" s="223"/>
      <c r="T64" s="222"/>
      <c r="U64" s="223">
        <v>28.68</v>
      </c>
      <c r="V64" s="222">
        <v>28</v>
      </c>
      <c r="W64" s="222">
        <v>0.68</v>
      </c>
      <c r="X64" s="223"/>
      <c r="Y64" s="222"/>
      <c r="Z64" s="223"/>
      <c r="AA64" s="222"/>
      <c r="AB64" s="222"/>
      <c r="AC64" s="222"/>
    </row>
    <row r="65" ht="26.1" customHeight="1" spans="1:29">
      <c r="A65" s="221" t="s">
        <v>317</v>
      </c>
      <c r="B65" s="223">
        <v>199.49</v>
      </c>
      <c r="C65" s="223">
        <v>179.1</v>
      </c>
      <c r="D65" s="222">
        <v>179.1</v>
      </c>
      <c r="E65" s="222"/>
      <c r="F65" s="222"/>
      <c r="G65" s="222"/>
      <c r="H65" s="223">
        <v>20.39</v>
      </c>
      <c r="I65" s="222">
        <v>18.28</v>
      </c>
      <c r="J65" s="222"/>
      <c r="K65" s="222"/>
      <c r="L65" s="222"/>
      <c r="M65" s="222"/>
      <c r="N65" s="222"/>
      <c r="O65" s="222"/>
      <c r="P65" s="222">
        <v>1.6</v>
      </c>
      <c r="Q65" s="222"/>
      <c r="R65" s="222">
        <v>0.51</v>
      </c>
      <c r="S65" s="223"/>
      <c r="T65" s="222"/>
      <c r="U65" s="223"/>
      <c r="V65" s="222"/>
      <c r="W65" s="222"/>
      <c r="X65" s="223"/>
      <c r="Y65" s="222"/>
      <c r="Z65" s="223"/>
      <c r="AA65" s="222"/>
      <c r="AB65" s="222"/>
      <c r="AC65" s="222"/>
    </row>
    <row r="66" ht="26.1" customHeight="1" spans="1:29">
      <c r="A66" s="221" t="s">
        <v>318</v>
      </c>
      <c r="B66" s="223">
        <v>28.68</v>
      </c>
      <c r="C66" s="223"/>
      <c r="D66" s="222"/>
      <c r="E66" s="222"/>
      <c r="F66" s="222"/>
      <c r="G66" s="222"/>
      <c r="H66" s="223"/>
      <c r="I66" s="222"/>
      <c r="J66" s="222"/>
      <c r="K66" s="222"/>
      <c r="L66" s="222"/>
      <c r="M66" s="222"/>
      <c r="N66" s="222"/>
      <c r="O66" s="222"/>
      <c r="P66" s="222"/>
      <c r="Q66" s="222"/>
      <c r="R66" s="222"/>
      <c r="S66" s="223"/>
      <c r="T66" s="222"/>
      <c r="U66" s="223">
        <v>28.68</v>
      </c>
      <c r="V66" s="222">
        <v>28</v>
      </c>
      <c r="W66" s="222">
        <v>0.68</v>
      </c>
      <c r="X66" s="223"/>
      <c r="Y66" s="222"/>
      <c r="Z66" s="223"/>
      <c r="AA66" s="222"/>
      <c r="AB66" s="222"/>
      <c r="AC66" s="222"/>
    </row>
    <row r="67" ht="26.1" customHeight="1" spans="1:29">
      <c r="A67" s="221" t="s">
        <v>319</v>
      </c>
      <c r="B67" s="222">
        <v>5493.15</v>
      </c>
      <c r="C67" s="223">
        <v>52.14</v>
      </c>
      <c r="D67" s="222">
        <v>52.14</v>
      </c>
      <c r="E67" s="222"/>
      <c r="F67" s="222"/>
      <c r="G67" s="222"/>
      <c r="H67" s="223">
        <v>18.55</v>
      </c>
      <c r="I67" s="222">
        <v>18.37</v>
      </c>
      <c r="J67" s="222"/>
      <c r="K67" s="222"/>
      <c r="L67" s="222"/>
      <c r="M67" s="222"/>
      <c r="N67" s="222"/>
      <c r="O67" s="222"/>
      <c r="P67" s="222"/>
      <c r="Q67" s="222"/>
      <c r="R67" s="222">
        <v>0.18</v>
      </c>
      <c r="S67" s="223"/>
      <c r="T67" s="222"/>
      <c r="U67" s="223">
        <v>5422.46</v>
      </c>
      <c r="V67" s="222">
        <v>5410.61</v>
      </c>
      <c r="W67" s="222">
        <v>11.85</v>
      </c>
      <c r="X67" s="223"/>
      <c r="Y67" s="222"/>
      <c r="Z67" s="223"/>
      <c r="AA67" s="222"/>
      <c r="AB67" s="222"/>
      <c r="AC67" s="222"/>
    </row>
    <row r="68" ht="26.1" customHeight="1" spans="1:29">
      <c r="A68" s="221" t="s">
        <v>320</v>
      </c>
      <c r="B68" s="222">
        <v>70.69</v>
      </c>
      <c r="C68" s="223">
        <v>52.14</v>
      </c>
      <c r="D68" s="222">
        <v>52.14</v>
      </c>
      <c r="E68" s="222"/>
      <c r="F68" s="222"/>
      <c r="G68" s="222"/>
      <c r="H68" s="223">
        <v>18.55</v>
      </c>
      <c r="I68" s="222">
        <v>18.37</v>
      </c>
      <c r="J68" s="222"/>
      <c r="K68" s="222"/>
      <c r="L68" s="222"/>
      <c r="M68" s="222"/>
      <c r="N68" s="222"/>
      <c r="O68" s="222"/>
      <c r="P68" s="222"/>
      <c r="Q68" s="222"/>
      <c r="R68" s="222">
        <v>0.18</v>
      </c>
      <c r="S68" s="223"/>
      <c r="T68" s="222"/>
      <c r="U68" s="223"/>
      <c r="V68" s="222"/>
      <c r="W68" s="222"/>
      <c r="X68" s="223"/>
      <c r="Y68" s="222"/>
      <c r="Z68" s="223"/>
      <c r="AA68" s="222"/>
      <c r="AB68" s="222"/>
      <c r="AC68" s="222"/>
    </row>
    <row r="69" ht="26.1" customHeight="1" spans="1:29">
      <c r="A69" s="221" t="s">
        <v>321</v>
      </c>
      <c r="B69" s="223">
        <v>70.69</v>
      </c>
      <c r="C69" s="223">
        <v>52.14</v>
      </c>
      <c r="D69" s="222">
        <v>52.14</v>
      </c>
      <c r="E69" s="222"/>
      <c r="F69" s="222"/>
      <c r="G69" s="222"/>
      <c r="H69" s="223">
        <v>18.55</v>
      </c>
      <c r="I69" s="222">
        <v>18.37</v>
      </c>
      <c r="J69" s="222"/>
      <c r="K69" s="222"/>
      <c r="L69" s="222"/>
      <c r="M69" s="222"/>
      <c r="N69" s="222"/>
      <c r="O69" s="222"/>
      <c r="P69" s="222"/>
      <c r="Q69" s="222"/>
      <c r="R69" s="222">
        <v>0.18</v>
      </c>
      <c r="S69" s="223"/>
      <c r="T69" s="222"/>
      <c r="U69" s="223"/>
      <c r="V69" s="222"/>
      <c r="W69" s="222"/>
      <c r="X69" s="223"/>
      <c r="Y69" s="222"/>
      <c r="Z69" s="223"/>
      <c r="AA69" s="222"/>
      <c r="AB69" s="222"/>
      <c r="AC69" s="222"/>
    </row>
    <row r="70" ht="26.1" customHeight="1" spans="1:29">
      <c r="A70" s="221" t="s">
        <v>322</v>
      </c>
      <c r="B70" s="222">
        <v>4322.81</v>
      </c>
      <c r="C70" s="223"/>
      <c r="D70" s="222"/>
      <c r="E70" s="222"/>
      <c r="F70" s="222"/>
      <c r="G70" s="222"/>
      <c r="H70" s="223"/>
      <c r="I70" s="222"/>
      <c r="J70" s="222"/>
      <c r="K70" s="222"/>
      <c r="L70" s="222"/>
      <c r="M70" s="222"/>
      <c r="N70" s="222"/>
      <c r="O70" s="222"/>
      <c r="P70" s="222"/>
      <c r="Q70" s="222"/>
      <c r="R70" s="222"/>
      <c r="S70" s="223"/>
      <c r="T70" s="222"/>
      <c r="U70" s="223">
        <v>4322.81</v>
      </c>
      <c r="V70" s="222">
        <v>4322.81</v>
      </c>
      <c r="W70" s="222"/>
      <c r="X70" s="223"/>
      <c r="Y70" s="222"/>
      <c r="Z70" s="223"/>
      <c r="AA70" s="222"/>
      <c r="AB70" s="222"/>
      <c r="AC70" s="222"/>
    </row>
    <row r="71" ht="26.1" customHeight="1" spans="1:29">
      <c r="A71" s="221" t="s">
        <v>323</v>
      </c>
      <c r="B71" s="223">
        <v>57.84</v>
      </c>
      <c r="C71" s="223"/>
      <c r="D71" s="222"/>
      <c r="E71" s="222"/>
      <c r="F71" s="222"/>
      <c r="G71" s="222"/>
      <c r="H71" s="223"/>
      <c r="I71" s="222"/>
      <c r="J71" s="222"/>
      <c r="K71" s="222"/>
      <c r="L71" s="222"/>
      <c r="M71" s="222"/>
      <c r="N71" s="222"/>
      <c r="O71" s="222"/>
      <c r="P71" s="222"/>
      <c r="Q71" s="222"/>
      <c r="R71" s="222"/>
      <c r="S71" s="223"/>
      <c r="T71" s="222"/>
      <c r="U71" s="223">
        <v>57.84</v>
      </c>
      <c r="V71" s="222">
        <v>57.84</v>
      </c>
      <c r="W71" s="222"/>
      <c r="X71" s="223"/>
      <c r="Y71" s="222"/>
      <c r="Z71" s="223"/>
      <c r="AA71" s="222"/>
      <c r="AB71" s="222"/>
      <c r="AC71" s="222"/>
    </row>
    <row r="72" ht="26.1" customHeight="1" spans="1:29">
      <c r="A72" s="221" t="s">
        <v>324</v>
      </c>
      <c r="B72" s="223">
        <v>4264.97</v>
      </c>
      <c r="C72" s="223"/>
      <c r="D72" s="222"/>
      <c r="E72" s="222"/>
      <c r="F72" s="222"/>
      <c r="G72" s="222"/>
      <c r="H72" s="223"/>
      <c r="I72" s="222"/>
      <c r="J72" s="222"/>
      <c r="K72" s="222"/>
      <c r="L72" s="222"/>
      <c r="M72" s="222"/>
      <c r="N72" s="222"/>
      <c r="O72" s="222"/>
      <c r="P72" s="222"/>
      <c r="Q72" s="222"/>
      <c r="R72" s="222"/>
      <c r="S72" s="223"/>
      <c r="T72" s="222"/>
      <c r="U72" s="223">
        <v>4264.97</v>
      </c>
      <c r="V72" s="222">
        <v>4264.97</v>
      </c>
      <c r="W72" s="222"/>
      <c r="X72" s="223"/>
      <c r="Y72" s="222"/>
      <c r="Z72" s="223"/>
      <c r="AA72" s="222"/>
      <c r="AB72" s="222"/>
      <c r="AC72" s="222"/>
    </row>
    <row r="73" ht="26.1" customHeight="1" spans="1:29">
      <c r="A73" s="221" t="s">
        <v>325</v>
      </c>
      <c r="B73" s="222">
        <v>440.13</v>
      </c>
      <c r="C73" s="223"/>
      <c r="D73" s="222"/>
      <c r="E73" s="222"/>
      <c r="F73" s="222"/>
      <c r="G73" s="222"/>
      <c r="H73" s="223"/>
      <c r="I73" s="222"/>
      <c r="J73" s="222"/>
      <c r="K73" s="222"/>
      <c r="L73" s="222"/>
      <c r="M73" s="222"/>
      <c r="N73" s="222"/>
      <c r="O73" s="222"/>
      <c r="P73" s="222"/>
      <c r="Q73" s="222"/>
      <c r="R73" s="222"/>
      <c r="S73" s="223"/>
      <c r="T73" s="222"/>
      <c r="U73" s="223">
        <v>440.13</v>
      </c>
      <c r="V73" s="222">
        <v>440.13</v>
      </c>
      <c r="W73" s="222"/>
      <c r="X73" s="223"/>
      <c r="Y73" s="222"/>
      <c r="Z73" s="223"/>
      <c r="AA73" s="222"/>
      <c r="AB73" s="222"/>
      <c r="AC73" s="222"/>
    </row>
    <row r="74" ht="26.1" customHeight="1" spans="1:29">
      <c r="A74" s="221" t="s">
        <v>326</v>
      </c>
      <c r="B74" s="223">
        <v>440.13</v>
      </c>
      <c r="C74" s="223"/>
      <c r="D74" s="222"/>
      <c r="E74" s="222"/>
      <c r="F74" s="222"/>
      <c r="G74" s="222"/>
      <c r="H74" s="223"/>
      <c r="I74" s="222"/>
      <c r="J74" s="222"/>
      <c r="K74" s="222"/>
      <c r="L74" s="222"/>
      <c r="M74" s="222"/>
      <c r="N74" s="222"/>
      <c r="O74" s="222"/>
      <c r="P74" s="222"/>
      <c r="Q74" s="222"/>
      <c r="R74" s="222"/>
      <c r="S74" s="223"/>
      <c r="T74" s="222"/>
      <c r="U74" s="223">
        <v>440.13</v>
      </c>
      <c r="V74" s="222">
        <v>440.13</v>
      </c>
      <c r="W74" s="222"/>
      <c r="X74" s="223"/>
      <c r="Y74" s="222"/>
      <c r="Z74" s="223"/>
      <c r="AA74" s="222"/>
      <c r="AB74" s="222"/>
      <c r="AC74" s="222"/>
    </row>
    <row r="75" ht="26.1" customHeight="1" spans="1:29">
      <c r="A75" s="221" t="s">
        <v>327</v>
      </c>
      <c r="B75" s="222">
        <v>659.52</v>
      </c>
      <c r="C75" s="223"/>
      <c r="D75" s="222"/>
      <c r="E75" s="222"/>
      <c r="F75" s="222"/>
      <c r="G75" s="222"/>
      <c r="H75" s="223"/>
      <c r="I75" s="222"/>
      <c r="J75" s="222"/>
      <c r="K75" s="222"/>
      <c r="L75" s="222"/>
      <c r="M75" s="222"/>
      <c r="N75" s="222"/>
      <c r="O75" s="222"/>
      <c r="P75" s="222"/>
      <c r="Q75" s="222"/>
      <c r="R75" s="222"/>
      <c r="S75" s="223"/>
      <c r="T75" s="222"/>
      <c r="U75" s="223">
        <v>659.52</v>
      </c>
      <c r="V75" s="222">
        <v>647.67</v>
      </c>
      <c r="W75" s="222">
        <v>11.85</v>
      </c>
      <c r="X75" s="223"/>
      <c r="Y75" s="222"/>
      <c r="Z75" s="223"/>
      <c r="AA75" s="222"/>
      <c r="AB75" s="222"/>
      <c r="AC75" s="222"/>
    </row>
    <row r="76" ht="26.1" customHeight="1" spans="1:29">
      <c r="A76" s="221" t="s">
        <v>328</v>
      </c>
      <c r="B76" s="223">
        <v>591.35</v>
      </c>
      <c r="C76" s="223"/>
      <c r="D76" s="222"/>
      <c r="E76" s="222"/>
      <c r="F76" s="222"/>
      <c r="G76" s="222"/>
      <c r="H76" s="223"/>
      <c r="I76" s="222"/>
      <c r="J76" s="222"/>
      <c r="K76" s="222"/>
      <c r="L76" s="222"/>
      <c r="M76" s="222"/>
      <c r="N76" s="222"/>
      <c r="O76" s="222"/>
      <c r="P76" s="222"/>
      <c r="Q76" s="222"/>
      <c r="R76" s="222"/>
      <c r="S76" s="223"/>
      <c r="T76" s="222"/>
      <c r="U76" s="223">
        <v>591.35</v>
      </c>
      <c r="V76" s="222">
        <v>581.49</v>
      </c>
      <c r="W76" s="222">
        <v>9.86</v>
      </c>
      <c r="X76" s="223"/>
      <c r="Y76" s="222"/>
      <c r="Z76" s="223"/>
      <c r="AA76" s="222"/>
      <c r="AB76" s="222"/>
      <c r="AC76" s="222"/>
    </row>
    <row r="77" ht="26.1" customHeight="1" spans="1:29">
      <c r="A77" s="221" t="s">
        <v>329</v>
      </c>
      <c r="B77" s="223">
        <v>68.17</v>
      </c>
      <c r="C77" s="223"/>
      <c r="D77" s="222"/>
      <c r="E77" s="222"/>
      <c r="F77" s="222"/>
      <c r="G77" s="222"/>
      <c r="H77" s="223"/>
      <c r="I77" s="222"/>
      <c r="J77" s="222"/>
      <c r="K77" s="222"/>
      <c r="L77" s="222"/>
      <c r="M77" s="222"/>
      <c r="N77" s="222"/>
      <c r="O77" s="222"/>
      <c r="P77" s="222"/>
      <c r="Q77" s="222"/>
      <c r="R77" s="222"/>
      <c r="S77" s="223"/>
      <c r="T77" s="222"/>
      <c r="U77" s="223">
        <v>68.17</v>
      </c>
      <c r="V77" s="222">
        <v>66.18</v>
      </c>
      <c r="W77" s="222">
        <v>1.99</v>
      </c>
      <c r="X77" s="223"/>
      <c r="Y77" s="222"/>
      <c r="Z77" s="223"/>
      <c r="AA77" s="222"/>
      <c r="AB77" s="222"/>
      <c r="AC77" s="222"/>
    </row>
    <row r="78" ht="26.1" customHeight="1" spans="1:29">
      <c r="A78" s="221" t="s">
        <v>330</v>
      </c>
      <c r="B78" s="222">
        <v>49.18</v>
      </c>
      <c r="C78" s="223">
        <v>44.6</v>
      </c>
      <c r="D78" s="222">
        <v>44.6</v>
      </c>
      <c r="E78" s="222"/>
      <c r="F78" s="222"/>
      <c r="G78" s="222"/>
      <c r="H78" s="223">
        <v>4.58</v>
      </c>
      <c r="I78" s="222">
        <v>4.46</v>
      </c>
      <c r="J78" s="222"/>
      <c r="K78" s="222"/>
      <c r="L78" s="222"/>
      <c r="M78" s="222"/>
      <c r="N78" s="222"/>
      <c r="O78" s="222"/>
      <c r="P78" s="222"/>
      <c r="Q78" s="222"/>
      <c r="R78" s="222">
        <v>0.12</v>
      </c>
      <c r="S78" s="223"/>
      <c r="T78" s="222"/>
      <c r="U78" s="223"/>
      <c r="V78" s="222"/>
      <c r="W78" s="222"/>
      <c r="X78" s="223"/>
      <c r="Y78" s="222"/>
      <c r="Z78" s="223"/>
      <c r="AA78" s="222"/>
      <c r="AB78" s="222"/>
      <c r="AC78" s="222"/>
    </row>
    <row r="79" ht="26.1" customHeight="1" spans="1:29">
      <c r="A79" s="221" t="s">
        <v>331</v>
      </c>
      <c r="B79" s="222">
        <v>49.18</v>
      </c>
      <c r="C79" s="223">
        <v>44.6</v>
      </c>
      <c r="D79" s="222">
        <v>44.6</v>
      </c>
      <c r="E79" s="222"/>
      <c r="F79" s="222"/>
      <c r="G79" s="222"/>
      <c r="H79" s="223">
        <v>4.58</v>
      </c>
      <c r="I79" s="222">
        <v>4.46</v>
      </c>
      <c r="J79" s="222"/>
      <c r="K79" s="222"/>
      <c r="L79" s="222"/>
      <c r="M79" s="222"/>
      <c r="N79" s="222"/>
      <c r="O79" s="222"/>
      <c r="P79" s="222"/>
      <c r="Q79" s="222"/>
      <c r="R79" s="222">
        <v>0.12</v>
      </c>
      <c r="S79" s="223"/>
      <c r="T79" s="222"/>
      <c r="U79" s="223"/>
      <c r="V79" s="222"/>
      <c r="W79" s="222"/>
      <c r="X79" s="223"/>
      <c r="Y79" s="222"/>
      <c r="Z79" s="223"/>
      <c r="AA79" s="222"/>
      <c r="AB79" s="222"/>
      <c r="AC79" s="222"/>
    </row>
    <row r="80" ht="26.1" customHeight="1" spans="1:29">
      <c r="A80" s="221" t="s">
        <v>332</v>
      </c>
      <c r="B80" s="223">
        <v>49.18</v>
      </c>
      <c r="C80" s="223">
        <v>44.6</v>
      </c>
      <c r="D80" s="222">
        <v>44.6</v>
      </c>
      <c r="E80" s="222"/>
      <c r="F80" s="222"/>
      <c r="G80" s="222"/>
      <c r="H80" s="223">
        <v>4.58</v>
      </c>
      <c r="I80" s="222">
        <v>4.46</v>
      </c>
      <c r="J80" s="222"/>
      <c r="K80" s="222"/>
      <c r="L80" s="222"/>
      <c r="M80" s="222"/>
      <c r="N80" s="222"/>
      <c r="O80" s="222"/>
      <c r="P80" s="222"/>
      <c r="Q80" s="222"/>
      <c r="R80" s="222">
        <v>0.12</v>
      </c>
      <c r="S80" s="223"/>
      <c r="T80" s="222"/>
      <c r="U80" s="223"/>
      <c r="V80" s="222"/>
      <c r="W80" s="222"/>
      <c r="X80" s="223"/>
      <c r="Y80" s="222"/>
      <c r="Z80" s="223"/>
      <c r="AA80" s="222"/>
      <c r="AB80" s="222"/>
      <c r="AC80" s="222"/>
    </row>
    <row r="81" ht="26.1" customHeight="1" spans="1:29">
      <c r="A81" s="221" t="s">
        <v>333</v>
      </c>
      <c r="B81" s="222">
        <v>161.54</v>
      </c>
      <c r="C81" s="223">
        <v>54.6</v>
      </c>
      <c r="D81" s="222">
        <v>54.6</v>
      </c>
      <c r="E81" s="222"/>
      <c r="F81" s="222"/>
      <c r="G81" s="222"/>
      <c r="H81" s="223">
        <v>8.54</v>
      </c>
      <c r="I81" s="222">
        <v>8.36</v>
      </c>
      <c r="J81" s="222"/>
      <c r="K81" s="222"/>
      <c r="L81" s="222"/>
      <c r="M81" s="222"/>
      <c r="N81" s="222"/>
      <c r="O81" s="222"/>
      <c r="P81" s="222"/>
      <c r="Q81" s="222"/>
      <c r="R81" s="222">
        <v>0.18</v>
      </c>
      <c r="S81" s="223"/>
      <c r="T81" s="222"/>
      <c r="U81" s="223">
        <v>98.4</v>
      </c>
      <c r="V81" s="222">
        <v>93.96</v>
      </c>
      <c r="W81" s="222">
        <v>4.44</v>
      </c>
      <c r="X81" s="223"/>
      <c r="Y81" s="222"/>
      <c r="Z81" s="223"/>
      <c r="AA81" s="222"/>
      <c r="AB81" s="222"/>
      <c r="AC81" s="222"/>
    </row>
    <row r="82" ht="26.1" customHeight="1" spans="1:29">
      <c r="A82" s="221" t="s">
        <v>334</v>
      </c>
      <c r="B82" s="222">
        <v>161.54</v>
      </c>
      <c r="C82" s="223">
        <v>54.6</v>
      </c>
      <c r="D82" s="222">
        <v>54.6</v>
      </c>
      <c r="E82" s="222"/>
      <c r="F82" s="222"/>
      <c r="G82" s="222"/>
      <c r="H82" s="223">
        <v>8.54</v>
      </c>
      <c r="I82" s="222">
        <v>8.36</v>
      </c>
      <c r="J82" s="222"/>
      <c r="K82" s="222"/>
      <c r="L82" s="222"/>
      <c r="M82" s="222"/>
      <c r="N82" s="222"/>
      <c r="O82" s="222"/>
      <c r="P82" s="222"/>
      <c r="Q82" s="222"/>
      <c r="R82" s="222">
        <v>0.18</v>
      </c>
      <c r="S82" s="223"/>
      <c r="T82" s="222"/>
      <c r="U82" s="223">
        <v>98.4</v>
      </c>
      <c r="V82" s="222">
        <v>93.96</v>
      </c>
      <c r="W82" s="222">
        <v>4.44</v>
      </c>
      <c r="X82" s="223"/>
      <c r="Y82" s="222"/>
      <c r="Z82" s="223"/>
      <c r="AA82" s="222"/>
      <c r="AB82" s="222"/>
      <c r="AC82" s="222"/>
    </row>
    <row r="83" ht="26.1" customHeight="1" spans="1:29">
      <c r="A83" s="221" t="s">
        <v>335</v>
      </c>
      <c r="B83" s="223">
        <v>63.14</v>
      </c>
      <c r="C83" s="223">
        <v>54.6</v>
      </c>
      <c r="D83" s="222">
        <v>54.6</v>
      </c>
      <c r="E83" s="222"/>
      <c r="F83" s="222"/>
      <c r="G83" s="222"/>
      <c r="H83" s="223">
        <v>8.54</v>
      </c>
      <c r="I83" s="222">
        <v>8.36</v>
      </c>
      <c r="J83" s="222"/>
      <c r="K83" s="222"/>
      <c r="L83" s="222"/>
      <c r="M83" s="222"/>
      <c r="N83" s="222"/>
      <c r="O83" s="222"/>
      <c r="P83" s="222"/>
      <c r="Q83" s="222"/>
      <c r="R83" s="222">
        <v>0.18</v>
      </c>
      <c r="S83" s="223"/>
      <c r="T83" s="222"/>
      <c r="U83" s="223"/>
      <c r="V83" s="222"/>
      <c r="W83" s="222"/>
      <c r="X83" s="223"/>
      <c r="Y83" s="222"/>
      <c r="Z83" s="223"/>
      <c r="AA83" s="222"/>
      <c r="AB83" s="222"/>
      <c r="AC83" s="222"/>
    </row>
    <row r="84" ht="26.1" customHeight="1" spans="1:29">
      <c r="A84" s="221" t="s">
        <v>336</v>
      </c>
      <c r="B84" s="223">
        <v>98.4</v>
      </c>
      <c r="C84" s="223"/>
      <c r="D84" s="222"/>
      <c r="E84" s="222"/>
      <c r="F84" s="222"/>
      <c r="G84" s="222"/>
      <c r="H84" s="223"/>
      <c r="I84" s="222"/>
      <c r="J84" s="222"/>
      <c r="K84" s="222"/>
      <c r="L84" s="222"/>
      <c r="M84" s="222"/>
      <c r="N84" s="222"/>
      <c r="O84" s="222"/>
      <c r="P84" s="222"/>
      <c r="Q84" s="222"/>
      <c r="R84" s="222"/>
      <c r="S84" s="223"/>
      <c r="T84" s="222"/>
      <c r="U84" s="223">
        <v>98.4</v>
      </c>
      <c r="V84" s="222">
        <v>93.96</v>
      </c>
      <c r="W84" s="222">
        <v>4.44</v>
      </c>
      <c r="X84" s="223"/>
      <c r="Y84" s="222"/>
      <c r="Z84" s="223"/>
      <c r="AA84" s="222"/>
      <c r="AB84" s="222"/>
      <c r="AC84" s="222"/>
    </row>
    <row r="85" ht="26.1" customHeight="1" spans="1:29">
      <c r="A85" s="221" t="s">
        <v>337</v>
      </c>
      <c r="B85" s="222">
        <v>5057.39</v>
      </c>
      <c r="C85" s="223">
        <v>1395.26</v>
      </c>
      <c r="D85" s="222">
        <v>176.7</v>
      </c>
      <c r="E85" s="222">
        <v>1212.06</v>
      </c>
      <c r="F85" s="222"/>
      <c r="G85" s="222">
        <v>6.5</v>
      </c>
      <c r="H85" s="223">
        <v>22.49</v>
      </c>
      <c r="I85" s="222">
        <v>21.86</v>
      </c>
      <c r="J85" s="222"/>
      <c r="K85" s="222"/>
      <c r="L85" s="222"/>
      <c r="M85" s="222"/>
      <c r="N85" s="222"/>
      <c r="O85" s="222"/>
      <c r="P85" s="222"/>
      <c r="Q85" s="222"/>
      <c r="R85" s="222">
        <v>0.63</v>
      </c>
      <c r="S85" s="223"/>
      <c r="T85" s="222"/>
      <c r="U85" s="223">
        <v>1817.15</v>
      </c>
      <c r="V85" s="222">
        <v>1793.44</v>
      </c>
      <c r="W85" s="222">
        <v>23.71</v>
      </c>
      <c r="X85" s="223"/>
      <c r="Y85" s="222"/>
      <c r="Z85" s="223">
        <v>1822.49</v>
      </c>
      <c r="AA85" s="222">
        <v>1404.3</v>
      </c>
      <c r="AB85" s="222">
        <v>418.19</v>
      </c>
      <c r="AC85" s="222"/>
    </row>
    <row r="86" ht="26.1" customHeight="1" spans="1:29">
      <c r="A86" s="221" t="s">
        <v>338</v>
      </c>
      <c r="B86" s="222">
        <v>168.1</v>
      </c>
      <c r="C86" s="223">
        <v>43.77</v>
      </c>
      <c r="D86" s="222">
        <v>43.77</v>
      </c>
      <c r="E86" s="222"/>
      <c r="F86" s="222"/>
      <c r="G86" s="222"/>
      <c r="H86" s="223">
        <v>5.15</v>
      </c>
      <c r="I86" s="222">
        <v>5</v>
      </c>
      <c r="J86" s="222"/>
      <c r="K86" s="222"/>
      <c r="L86" s="222"/>
      <c r="M86" s="222"/>
      <c r="N86" s="222"/>
      <c r="O86" s="222"/>
      <c r="P86" s="222"/>
      <c r="Q86" s="222"/>
      <c r="R86" s="222">
        <v>0.15</v>
      </c>
      <c r="S86" s="223"/>
      <c r="T86" s="222"/>
      <c r="U86" s="223">
        <v>119.18</v>
      </c>
      <c r="V86" s="222">
        <v>114.25</v>
      </c>
      <c r="W86" s="222">
        <v>4.93</v>
      </c>
      <c r="X86" s="223"/>
      <c r="Y86" s="222"/>
      <c r="Z86" s="223"/>
      <c r="AA86" s="222"/>
      <c r="AB86" s="222"/>
      <c r="AC86" s="222"/>
    </row>
    <row r="87" ht="26.1" customHeight="1" spans="1:29">
      <c r="A87" s="221" t="s">
        <v>339</v>
      </c>
      <c r="B87" s="223">
        <v>48.92</v>
      </c>
      <c r="C87" s="223">
        <v>43.77</v>
      </c>
      <c r="D87" s="222">
        <v>43.77</v>
      </c>
      <c r="E87" s="222"/>
      <c r="F87" s="222"/>
      <c r="G87" s="222"/>
      <c r="H87" s="223">
        <v>5.15</v>
      </c>
      <c r="I87" s="222">
        <v>5</v>
      </c>
      <c r="J87" s="222"/>
      <c r="K87" s="222"/>
      <c r="L87" s="222"/>
      <c r="M87" s="222"/>
      <c r="N87" s="222"/>
      <c r="O87" s="222"/>
      <c r="P87" s="222"/>
      <c r="Q87" s="222"/>
      <c r="R87" s="222">
        <v>0.15</v>
      </c>
      <c r="S87" s="223"/>
      <c r="T87" s="222"/>
      <c r="U87" s="223"/>
      <c r="V87" s="222"/>
      <c r="W87" s="222"/>
      <c r="X87" s="223"/>
      <c r="Y87" s="222"/>
      <c r="Z87" s="223"/>
      <c r="AA87" s="222"/>
      <c r="AB87" s="222"/>
      <c r="AC87" s="222"/>
    </row>
    <row r="88" ht="26.1" customHeight="1" spans="1:29">
      <c r="A88" s="221" t="s">
        <v>340</v>
      </c>
      <c r="B88" s="223">
        <v>45.9</v>
      </c>
      <c r="C88" s="223"/>
      <c r="D88" s="222"/>
      <c r="E88" s="222"/>
      <c r="F88" s="222"/>
      <c r="G88" s="222"/>
      <c r="H88" s="223"/>
      <c r="I88" s="222"/>
      <c r="J88" s="222"/>
      <c r="K88" s="222"/>
      <c r="L88" s="222"/>
      <c r="M88" s="222"/>
      <c r="N88" s="222"/>
      <c r="O88" s="222"/>
      <c r="P88" s="222"/>
      <c r="Q88" s="222"/>
      <c r="R88" s="222"/>
      <c r="S88" s="223"/>
      <c r="T88" s="222"/>
      <c r="U88" s="223">
        <v>45.9</v>
      </c>
      <c r="V88" s="222">
        <v>44.88</v>
      </c>
      <c r="W88" s="222">
        <v>1.02</v>
      </c>
      <c r="X88" s="223"/>
      <c r="Y88" s="222"/>
      <c r="Z88" s="223"/>
      <c r="AA88" s="222"/>
      <c r="AB88" s="222"/>
      <c r="AC88" s="222"/>
    </row>
    <row r="89" ht="26.1" customHeight="1" spans="1:29">
      <c r="A89" s="221" t="s">
        <v>341</v>
      </c>
      <c r="B89" s="223">
        <v>73.28</v>
      </c>
      <c r="C89" s="223"/>
      <c r="D89" s="222"/>
      <c r="E89" s="222"/>
      <c r="F89" s="222"/>
      <c r="G89" s="222"/>
      <c r="H89" s="223"/>
      <c r="I89" s="222"/>
      <c r="J89" s="222"/>
      <c r="K89" s="222"/>
      <c r="L89" s="222"/>
      <c r="M89" s="222"/>
      <c r="N89" s="222"/>
      <c r="O89" s="222"/>
      <c r="P89" s="222"/>
      <c r="Q89" s="222"/>
      <c r="R89" s="222"/>
      <c r="S89" s="223"/>
      <c r="T89" s="222"/>
      <c r="U89" s="223">
        <v>73.28</v>
      </c>
      <c r="V89" s="222">
        <v>69.37</v>
      </c>
      <c r="W89" s="222">
        <v>3.91</v>
      </c>
      <c r="X89" s="223"/>
      <c r="Y89" s="222"/>
      <c r="Z89" s="223"/>
      <c r="AA89" s="222"/>
      <c r="AB89" s="222"/>
      <c r="AC89" s="222"/>
    </row>
    <row r="90" ht="26.1" customHeight="1" spans="1:29">
      <c r="A90" s="221" t="s">
        <v>342</v>
      </c>
      <c r="B90" s="222">
        <v>151.87</v>
      </c>
      <c r="C90" s="223">
        <v>48.16</v>
      </c>
      <c r="D90" s="222">
        <v>41.66</v>
      </c>
      <c r="E90" s="222"/>
      <c r="F90" s="222"/>
      <c r="G90" s="222">
        <v>6.5</v>
      </c>
      <c r="H90" s="223">
        <v>6.79</v>
      </c>
      <c r="I90" s="222">
        <v>6.64</v>
      </c>
      <c r="J90" s="222"/>
      <c r="K90" s="222"/>
      <c r="L90" s="222"/>
      <c r="M90" s="222"/>
      <c r="N90" s="222"/>
      <c r="O90" s="222"/>
      <c r="P90" s="222"/>
      <c r="Q90" s="222"/>
      <c r="R90" s="222">
        <v>0.15</v>
      </c>
      <c r="S90" s="223"/>
      <c r="T90" s="222"/>
      <c r="U90" s="223">
        <v>96.92</v>
      </c>
      <c r="V90" s="222">
        <v>94.54</v>
      </c>
      <c r="W90" s="222">
        <v>2.38</v>
      </c>
      <c r="X90" s="223"/>
      <c r="Y90" s="222"/>
      <c r="Z90" s="223"/>
      <c r="AA90" s="222"/>
      <c r="AB90" s="222"/>
      <c r="AC90" s="222"/>
    </row>
    <row r="91" ht="26.1" customHeight="1" spans="1:29">
      <c r="A91" s="221" t="s">
        <v>343</v>
      </c>
      <c r="B91" s="223">
        <v>54.95</v>
      </c>
      <c r="C91" s="223">
        <v>48.16</v>
      </c>
      <c r="D91" s="222">
        <v>41.66</v>
      </c>
      <c r="E91" s="222"/>
      <c r="F91" s="222"/>
      <c r="G91" s="222">
        <v>6.5</v>
      </c>
      <c r="H91" s="223">
        <v>6.79</v>
      </c>
      <c r="I91" s="222">
        <v>6.64</v>
      </c>
      <c r="J91" s="222"/>
      <c r="K91" s="222"/>
      <c r="L91" s="222"/>
      <c r="M91" s="222"/>
      <c r="N91" s="222"/>
      <c r="O91" s="222"/>
      <c r="P91" s="222"/>
      <c r="Q91" s="222"/>
      <c r="R91" s="222">
        <v>0.15</v>
      </c>
      <c r="S91" s="223"/>
      <c r="T91" s="222"/>
      <c r="U91" s="223"/>
      <c r="V91" s="222"/>
      <c r="W91" s="222"/>
      <c r="X91" s="223"/>
      <c r="Y91" s="222"/>
      <c r="Z91" s="223"/>
      <c r="AA91" s="222"/>
      <c r="AB91" s="222"/>
      <c r="AC91" s="222"/>
    </row>
    <row r="92" ht="26.1" customHeight="1" spans="1:29">
      <c r="A92" s="221" t="s">
        <v>344</v>
      </c>
      <c r="B92" s="223">
        <v>96.92</v>
      </c>
      <c r="C92" s="223"/>
      <c r="D92" s="222"/>
      <c r="E92" s="222"/>
      <c r="F92" s="222"/>
      <c r="G92" s="222"/>
      <c r="H92" s="223"/>
      <c r="I92" s="222"/>
      <c r="J92" s="222"/>
      <c r="K92" s="222"/>
      <c r="L92" s="222"/>
      <c r="M92" s="222"/>
      <c r="N92" s="222"/>
      <c r="O92" s="222"/>
      <c r="P92" s="222"/>
      <c r="Q92" s="222"/>
      <c r="R92" s="222"/>
      <c r="S92" s="223"/>
      <c r="T92" s="222"/>
      <c r="U92" s="223">
        <v>96.92</v>
      </c>
      <c r="V92" s="222">
        <v>94.54</v>
      </c>
      <c r="W92" s="222">
        <v>2.38</v>
      </c>
      <c r="X92" s="223"/>
      <c r="Y92" s="222"/>
      <c r="Z92" s="223"/>
      <c r="AA92" s="222"/>
      <c r="AB92" s="222"/>
      <c r="AC92" s="222"/>
    </row>
    <row r="93" ht="26.1" customHeight="1" spans="1:29">
      <c r="A93" s="221" t="s">
        <v>345</v>
      </c>
      <c r="B93" s="222">
        <v>2957.13</v>
      </c>
      <c r="C93" s="223">
        <v>1212.06</v>
      </c>
      <c r="D93" s="222"/>
      <c r="E93" s="222">
        <v>1212.06</v>
      </c>
      <c r="F93" s="222"/>
      <c r="G93" s="222"/>
      <c r="H93" s="223"/>
      <c r="I93" s="222"/>
      <c r="J93" s="222"/>
      <c r="K93" s="222"/>
      <c r="L93" s="222"/>
      <c r="M93" s="222"/>
      <c r="N93" s="222"/>
      <c r="O93" s="222"/>
      <c r="P93" s="222"/>
      <c r="Q93" s="222"/>
      <c r="R93" s="222"/>
      <c r="S93" s="223"/>
      <c r="T93" s="222"/>
      <c r="U93" s="223">
        <v>1226.88</v>
      </c>
      <c r="V93" s="222">
        <v>1226.88</v>
      </c>
      <c r="W93" s="222"/>
      <c r="X93" s="223"/>
      <c r="Y93" s="222"/>
      <c r="Z93" s="223">
        <v>518.19</v>
      </c>
      <c r="AA93" s="222">
        <v>100</v>
      </c>
      <c r="AB93" s="222">
        <v>418.19</v>
      </c>
      <c r="AC93" s="222"/>
    </row>
    <row r="94" ht="26.1" customHeight="1" spans="1:29">
      <c r="A94" s="221" t="s">
        <v>346</v>
      </c>
      <c r="B94" s="223">
        <v>307.37</v>
      </c>
      <c r="C94" s="223"/>
      <c r="D94" s="222"/>
      <c r="E94" s="222"/>
      <c r="F94" s="222"/>
      <c r="G94" s="222"/>
      <c r="H94" s="223"/>
      <c r="I94" s="222"/>
      <c r="J94" s="222"/>
      <c r="K94" s="222"/>
      <c r="L94" s="222"/>
      <c r="M94" s="222"/>
      <c r="N94" s="222"/>
      <c r="O94" s="222"/>
      <c r="P94" s="222"/>
      <c r="Q94" s="222"/>
      <c r="R94" s="222"/>
      <c r="S94" s="223"/>
      <c r="T94" s="222"/>
      <c r="U94" s="223"/>
      <c r="V94" s="222"/>
      <c r="W94" s="222"/>
      <c r="X94" s="223"/>
      <c r="Y94" s="222"/>
      <c r="Z94" s="223">
        <v>307.37</v>
      </c>
      <c r="AA94" s="222">
        <v>100</v>
      </c>
      <c r="AB94" s="222">
        <v>207.37</v>
      </c>
      <c r="AC94" s="222"/>
    </row>
    <row r="95" ht="26.1" customHeight="1" spans="1:29">
      <c r="A95" s="221" t="s">
        <v>347</v>
      </c>
      <c r="B95" s="223">
        <v>210.82</v>
      </c>
      <c r="C95" s="223"/>
      <c r="D95" s="222"/>
      <c r="E95" s="222"/>
      <c r="F95" s="222"/>
      <c r="G95" s="222"/>
      <c r="H95" s="223"/>
      <c r="I95" s="222"/>
      <c r="J95" s="222"/>
      <c r="K95" s="222"/>
      <c r="L95" s="222"/>
      <c r="M95" s="222"/>
      <c r="N95" s="222"/>
      <c r="O95" s="222"/>
      <c r="P95" s="222"/>
      <c r="Q95" s="222"/>
      <c r="R95" s="222"/>
      <c r="S95" s="223"/>
      <c r="T95" s="222"/>
      <c r="U95" s="223"/>
      <c r="V95" s="222"/>
      <c r="W95" s="222"/>
      <c r="X95" s="223"/>
      <c r="Y95" s="222"/>
      <c r="Z95" s="223">
        <v>210.82</v>
      </c>
      <c r="AA95" s="222"/>
      <c r="AB95" s="222">
        <v>210.82</v>
      </c>
      <c r="AC95" s="222"/>
    </row>
    <row r="96" ht="26.1" customHeight="1" spans="1:29">
      <c r="A96" s="221" t="s">
        <v>348</v>
      </c>
      <c r="B96" s="223">
        <v>1784.94</v>
      </c>
      <c r="C96" s="223">
        <v>562.06</v>
      </c>
      <c r="D96" s="222"/>
      <c r="E96" s="222">
        <v>562.06</v>
      </c>
      <c r="F96" s="222"/>
      <c r="G96" s="222"/>
      <c r="H96" s="223"/>
      <c r="I96" s="222"/>
      <c r="J96" s="222"/>
      <c r="K96" s="222"/>
      <c r="L96" s="222"/>
      <c r="M96" s="222"/>
      <c r="N96" s="222"/>
      <c r="O96" s="222"/>
      <c r="P96" s="222"/>
      <c r="Q96" s="222"/>
      <c r="R96" s="222"/>
      <c r="S96" s="223"/>
      <c r="T96" s="222"/>
      <c r="U96" s="223">
        <v>1222.88</v>
      </c>
      <c r="V96" s="222">
        <v>1222.88</v>
      </c>
      <c r="W96" s="222"/>
      <c r="X96" s="223"/>
      <c r="Y96" s="222"/>
      <c r="Z96" s="223"/>
      <c r="AA96" s="222"/>
      <c r="AB96" s="222"/>
      <c r="AC96" s="222"/>
    </row>
    <row r="97" ht="26.1" customHeight="1" spans="1:29">
      <c r="A97" s="221" t="s">
        <v>349</v>
      </c>
      <c r="B97" s="223">
        <v>654</v>
      </c>
      <c r="C97" s="223">
        <v>650</v>
      </c>
      <c r="D97" s="222"/>
      <c r="E97" s="222">
        <v>650</v>
      </c>
      <c r="F97" s="222"/>
      <c r="G97" s="222"/>
      <c r="H97" s="223"/>
      <c r="I97" s="222"/>
      <c r="J97" s="222"/>
      <c r="K97" s="222"/>
      <c r="L97" s="222"/>
      <c r="M97" s="222"/>
      <c r="N97" s="222"/>
      <c r="O97" s="222"/>
      <c r="P97" s="222"/>
      <c r="Q97" s="222"/>
      <c r="R97" s="222"/>
      <c r="S97" s="223"/>
      <c r="T97" s="222"/>
      <c r="U97" s="223">
        <v>4</v>
      </c>
      <c r="V97" s="222">
        <v>4</v>
      </c>
      <c r="W97" s="222"/>
      <c r="X97" s="223"/>
      <c r="Y97" s="222"/>
      <c r="Z97" s="223"/>
      <c r="AA97" s="222"/>
      <c r="AB97" s="222"/>
      <c r="AC97" s="222"/>
    </row>
    <row r="98" ht="26.1" customHeight="1" spans="1:29">
      <c r="A98" s="221" t="s">
        <v>350</v>
      </c>
      <c r="B98" s="222">
        <v>1304.3</v>
      </c>
      <c r="C98" s="223"/>
      <c r="D98" s="222"/>
      <c r="E98" s="222"/>
      <c r="F98" s="222"/>
      <c r="G98" s="222"/>
      <c r="H98" s="223"/>
      <c r="I98" s="222"/>
      <c r="J98" s="222"/>
      <c r="K98" s="222"/>
      <c r="L98" s="222"/>
      <c r="M98" s="222"/>
      <c r="N98" s="222"/>
      <c r="O98" s="222"/>
      <c r="P98" s="222"/>
      <c r="Q98" s="222"/>
      <c r="R98" s="222"/>
      <c r="S98" s="223"/>
      <c r="T98" s="222"/>
      <c r="U98" s="223"/>
      <c r="V98" s="222"/>
      <c r="W98" s="222"/>
      <c r="X98" s="223"/>
      <c r="Y98" s="222"/>
      <c r="Z98" s="223">
        <v>1304.3</v>
      </c>
      <c r="AA98" s="222">
        <v>1304.3</v>
      </c>
      <c r="AB98" s="222"/>
      <c r="AC98" s="222"/>
    </row>
    <row r="99" ht="26.1" customHeight="1" spans="1:29">
      <c r="A99" s="221" t="s">
        <v>351</v>
      </c>
      <c r="B99" s="223">
        <v>1164.53</v>
      </c>
      <c r="C99" s="223"/>
      <c r="D99" s="222"/>
      <c r="E99" s="222"/>
      <c r="F99" s="222"/>
      <c r="G99" s="222"/>
      <c r="H99" s="223"/>
      <c r="I99" s="222"/>
      <c r="J99" s="222"/>
      <c r="K99" s="222"/>
      <c r="L99" s="222"/>
      <c r="M99" s="222"/>
      <c r="N99" s="222"/>
      <c r="O99" s="222"/>
      <c r="P99" s="222"/>
      <c r="Q99" s="222"/>
      <c r="R99" s="222"/>
      <c r="S99" s="223"/>
      <c r="T99" s="222"/>
      <c r="U99" s="223"/>
      <c r="V99" s="222"/>
      <c r="W99" s="222"/>
      <c r="X99" s="223"/>
      <c r="Y99" s="222"/>
      <c r="Z99" s="223">
        <v>1164.53</v>
      </c>
      <c r="AA99" s="222">
        <v>1164.53</v>
      </c>
      <c r="AB99" s="222"/>
      <c r="AC99" s="222"/>
    </row>
    <row r="100" ht="26.1" customHeight="1" spans="1:29">
      <c r="A100" s="221" t="s">
        <v>352</v>
      </c>
      <c r="B100" s="223">
        <v>139.77</v>
      </c>
      <c r="C100" s="223"/>
      <c r="D100" s="222"/>
      <c r="E100" s="222"/>
      <c r="F100" s="222"/>
      <c r="G100" s="222"/>
      <c r="H100" s="223"/>
      <c r="I100" s="222"/>
      <c r="J100" s="222"/>
      <c r="K100" s="222"/>
      <c r="L100" s="222"/>
      <c r="M100" s="222"/>
      <c r="N100" s="222"/>
      <c r="O100" s="222"/>
      <c r="P100" s="222"/>
      <c r="Q100" s="222"/>
      <c r="R100" s="222"/>
      <c r="S100" s="223"/>
      <c r="T100" s="222"/>
      <c r="U100" s="223"/>
      <c r="V100" s="222"/>
      <c r="W100" s="222"/>
      <c r="X100" s="223"/>
      <c r="Y100" s="222"/>
      <c r="Z100" s="223">
        <v>139.77</v>
      </c>
      <c r="AA100" s="222">
        <v>139.77</v>
      </c>
      <c r="AB100" s="222"/>
      <c r="AC100" s="222"/>
    </row>
    <row r="101" ht="26.1" customHeight="1" spans="1:29">
      <c r="A101" s="221" t="s">
        <v>353</v>
      </c>
      <c r="B101" s="222">
        <v>43.97</v>
      </c>
      <c r="C101" s="223">
        <v>20.32</v>
      </c>
      <c r="D101" s="222">
        <v>20.32</v>
      </c>
      <c r="E101" s="222"/>
      <c r="F101" s="222"/>
      <c r="G101" s="222"/>
      <c r="H101" s="223">
        <v>2.85</v>
      </c>
      <c r="I101" s="222">
        <v>2.76</v>
      </c>
      <c r="J101" s="222"/>
      <c r="K101" s="222"/>
      <c r="L101" s="222"/>
      <c r="M101" s="222"/>
      <c r="N101" s="222"/>
      <c r="O101" s="222"/>
      <c r="P101" s="222"/>
      <c r="Q101" s="222"/>
      <c r="R101" s="222">
        <v>0.09</v>
      </c>
      <c r="S101" s="223"/>
      <c r="T101" s="222"/>
      <c r="U101" s="223">
        <v>20.8</v>
      </c>
      <c r="V101" s="222">
        <v>20.29</v>
      </c>
      <c r="W101" s="222">
        <v>0.51</v>
      </c>
      <c r="X101" s="223"/>
      <c r="Y101" s="222"/>
      <c r="Z101" s="223"/>
      <c r="AA101" s="222"/>
      <c r="AB101" s="222"/>
      <c r="AC101" s="222"/>
    </row>
    <row r="102" ht="26.1" customHeight="1" spans="1:29">
      <c r="A102" s="221" t="s">
        <v>354</v>
      </c>
      <c r="B102" s="223">
        <v>23.17</v>
      </c>
      <c r="C102" s="223">
        <v>20.32</v>
      </c>
      <c r="D102" s="222">
        <v>20.32</v>
      </c>
      <c r="E102" s="222"/>
      <c r="F102" s="222"/>
      <c r="G102" s="222"/>
      <c r="H102" s="223">
        <v>2.85</v>
      </c>
      <c r="I102" s="222">
        <v>2.76</v>
      </c>
      <c r="J102" s="222"/>
      <c r="K102" s="222"/>
      <c r="L102" s="222"/>
      <c r="M102" s="222"/>
      <c r="N102" s="222"/>
      <c r="O102" s="222"/>
      <c r="P102" s="222"/>
      <c r="Q102" s="222"/>
      <c r="R102" s="222">
        <v>0.09</v>
      </c>
      <c r="S102" s="223"/>
      <c r="T102" s="222"/>
      <c r="U102" s="223"/>
      <c r="V102" s="222"/>
      <c r="W102" s="222"/>
      <c r="X102" s="223"/>
      <c r="Y102" s="222"/>
      <c r="Z102" s="223"/>
      <c r="AA102" s="222"/>
      <c r="AB102" s="222"/>
      <c r="AC102" s="222"/>
    </row>
    <row r="103" ht="26.1" customHeight="1" spans="1:29">
      <c r="A103" s="221" t="s">
        <v>355</v>
      </c>
      <c r="B103" s="223">
        <v>20.8</v>
      </c>
      <c r="C103" s="223"/>
      <c r="D103" s="222"/>
      <c r="E103" s="222"/>
      <c r="F103" s="222"/>
      <c r="G103" s="222"/>
      <c r="H103" s="223"/>
      <c r="I103" s="222"/>
      <c r="J103" s="222"/>
      <c r="K103" s="222"/>
      <c r="L103" s="222"/>
      <c r="M103" s="222"/>
      <c r="N103" s="222"/>
      <c r="O103" s="222"/>
      <c r="P103" s="222"/>
      <c r="Q103" s="222"/>
      <c r="R103" s="222"/>
      <c r="S103" s="223"/>
      <c r="T103" s="222"/>
      <c r="U103" s="223">
        <v>20.8</v>
      </c>
      <c r="V103" s="222">
        <v>20.29</v>
      </c>
      <c r="W103" s="222">
        <v>0.51</v>
      </c>
      <c r="X103" s="223"/>
      <c r="Y103" s="222"/>
      <c r="Z103" s="223"/>
      <c r="AA103" s="222"/>
      <c r="AB103" s="222"/>
      <c r="AC103" s="222"/>
    </row>
    <row r="104" ht="26.1" customHeight="1" spans="1:29">
      <c r="A104" s="221" t="s">
        <v>356</v>
      </c>
      <c r="B104" s="222">
        <v>29</v>
      </c>
      <c r="C104" s="223">
        <v>26.15</v>
      </c>
      <c r="D104" s="222">
        <v>26.15</v>
      </c>
      <c r="E104" s="222"/>
      <c r="F104" s="222"/>
      <c r="G104" s="222"/>
      <c r="H104" s="223">
        <v>2.85</v>
      </c>
      <c r="I104" s="222">
        <v>2.76</v>
      </c>
      <c r="J104" s="222"/>
      <c r="K104" s="222"/>
      <c r="L104" s="222"/>
      <c r="M104" s="222"/>
      <c r="N104" s="222"/>
      <c r="O104" s="222"/>
      <c r="P104" s="222"/>
      <c r="Q104" s="222"/>
      <c r="R104" s="222">
        <v>0.09</v>
      </c>
      <c r="S104" s="223"/>
      <c r="T104" s="222"/>
      <c r="U104" s="223"/>
      <c r="V104" s="222"/>
      <c r="W104" s="222"/>
      <c r="X104" s="223"/>
      <c r="Y104" s="222"/>
      <c r="Z104" s="223"/>
      <c r="AA104" s="222"/>
      <c r="AB104" s="222"/>
      <c r="AC104" s="222"/>
    </row>
    <row r="105" ht="26.1" customHeight="1" spans="1:29">
      <c r="A105" s="221" t="s">
        <v>357</v>
      </c>
      <c r="B105" s="223">
        <v>29</v>
      </c>
      <c r="C105" s="223">
        <v>26.15</v>
      </c>
      <c r="D105" s="222">
        <v>26.15</v>
      </c>
      <c r="E105" s="222"/>
      <c r="F105" s="222"/>
      <c r="G105" s="222"/>
      <c r="H105" s="223">
        <v>2.85</v>
      </c>
      <c r="I105" s="222">
        <v>2.76</v>
      </c>
      <c r="J105" s="222"/>
      <c r="K105" s="222"/>
      <c r="L105" s="222"/>
      <c r="M105" s="222"/>
      <c r="N105" s="222"/>
      <c r="O105" s="222"/>
      <c r="P105" s="222"/>
      <c r="Q105" s="222"/>
      <c r="R105" s="222">
        <v>0.09</v>
      </c>
      <c r="S105" s="223"/>
      <c r="T105" s="222"/>
      <c r="U105" s="223"/>
      <c r="V105" s="222"/>
      <c r="W105" s="222"/>
      <c r="X105" s="223"/>
      <c r="Y105" s="222"/>
      <c r="Z105" s="223"/>
      <c r="AA105" s="222"/>
      <c r="AB105" s="222"/>
      <c r="AC105" s="222"/>
    </row>
    <row r="106" ht="26.1" customHeight="1" spans="1:29">
      <c r="A106" s="221" t="s">
        <v>358</v>
      </c>
      <c r="B106" s="222">
        <v>403.02</v>
      </c>
      <c r="C106" s="223">
        <v>44.8</v>
      </c>
      <c r="D106" s="222">
        <v>44.8</v>
      </c>
      <c r="E106" s="222"/>
      <c r="F106" s="222"/>
      <c r="G106" s="222"/>
      <c r="H106" s="223">
        <v>4.85</v>
      </c>
      <c r="I106" s="222">
        <v>4.7</v>
      </c>
      <c r="J106" s="222"/>
      <c r="K106" s="222"/>
      <c r="L106" s="222"/>
      <c r="M106" s="222"/>
      <c r="N106" s="222"/>
      <c r="O106" s="222"/>
      <c r="P106" s="222"/>
      <c r="Q106" s="222"/>
      <c r="R106" s="222">
        <v>0.15</v>
      </c>
      <c r="S106" s="223"/>
      <c r="T106" s="222"/>
      <c r="U106" s="223">
        <v>353.37</v>
      </c>
      <c r="V106" s="222">
        <v>337.48</v>
      </c>
      <c r="W106" s="222">
        <v>15.89</v>
      </c>
      <c r="X106" s="223"/>
      <c r="Y106" s="222"/>
      <c r="Z106" s="223"/>
      <c r="AA106" s="222"/>
      <c r="AB106" s="222"/>
      <c r="AC106" s="222"/>
    </row>
    <row r="107" ht="26.1" customHeight="1" spans="1:29">
      <c r="A107" s="221" t="s">
        <v>359</v>
      </c>
      <c r="B107" s="223">
        <v>49.65</v>
      </c>
      <c r="C107" s="223">
        <v>44.8</v>
      </c>
      <c r="D107" s="222">
        <v>44.8</v>
      </c>
      <c r="E107" s="222"/>
      <c r="F107" s="222"/>
      <c r="G107" s="222"/>
      <c r="H107" s="223">
        <v>4.85</v>
      </c>
      <c r="I107" s="222">
        <v>4.7</v>
      </c>
      <c r="J107" s="222"/>
      <c r="K107" s="222"/>
      <c r="L107" s="222"/>
      <c r="M107" s="222"/>
      <c r="N107" s="222"/>
      <c r="O107" s="222"/>
      <c r="P107" s="222"/>
      <c r="Q107" s="222"/>
      <c r="R107" s="222">
        <v>0.15</v>
      </c>
      <c r="S107" s="223"/>
      <c r="T107" s="222"/>
      <c r="U107" s="223"/>
      <c r="V107" s="222"/>
      <c r="W107" s="222"/>
      <c r="X107" s="223"/>
      <c r="Y107" s="222"/>
      <c r="Z107" s="223"/>
      <c r="AA107" s="222"/>
      <c r="AB107" s="222"/>
      <c r="AC107" s="222"/>
    </row>
    <row r="108" ht="26.1" customHeight="1" spans="1:29">
      <c r="A108" s="221" t="s">
        <v>360</v>
      </c>
      <c r="B108" s="223">
        <v>353.37</v>
      </c>
      <c r="C108" s="223"/>
      <c r="D108" s="222"/>
      <c r="E108" s="222"/>
      <c r="F108" s="222"/>
      <c r="G108" s="222"/>
      <c r="H108" s="223"/>
      <c r="I108" s="222"/>
      <c r="J108" s="222"/>
      <c r="K108" s="222"/>
      <c r="L108" s="222"/>
      <c r="M108" s="222"/>
      <c r="N108" s="222"/>
      <c r="O108" s="222"/>
      <c r="P108" s="222"/>
      <c r="Q108" s="222"/>
      <c r="R108" s="222"/>
      <c r="S108" s="223"/>
      <c r="T108" s="222"/>
      <c r="U108" s="223">
        <v>353.37</v>
      </c>
      <c r="V108" s="222">
        <v>337.48</v>
      </c>
      <c r="W108" s="222">
        <v>15.89</v>
      </c>
      <c r="X108" s="223"/>
      <c r="Y108" s="222"/>
      <c r="Z108" s="223"/>
      <c r="AA108" s="222"/>
      <c r="AB108" s="222"/>
      <c r="AC108" s="222"/>
    </row>
    <row r="109" ht="26.1" customHeight="1" spans="1:29">
      <c r="A109" s="221" t="s">
        <v>361</v>
      </c>
      <c r="B109" s="222">
        <v>1334.28</v>
      </c>
      <c r="C109" s="223">
        <v>418.32</v>
      </c>
      <c r="D109" s="222">
        <v>91.84</v>
      </c>
      <c r="E109" s="222">
        <v>326.48</v>
      </c>
      <c r="F109" s="222"/>
      <c r="G109" s="222"/>
      <c r="H109" s="223">
        <v>12.01</v>
      </c>
      <c r="I109" s="222">
        <v>10.08</v>
      </c>
      <c r="J109" s="222"/>
      <c r="K109" s="222"/>
      <c r="L109" s="222"/>
      <c r="M109" s="222"/>
      <c r="N109" s="222"/>
      <c r="O109" s="222"/>
      <c r="P109" s="222">
        <v>1.6</v>
      </c>
      <c r="Q109" s="222"/>
      <c r="R109" s="222">
        <v>0.33</v>
      </c>
      <c r="S109" s="223"/>
      <c r="T109" s="222"/>
      <c r="U109" s="223">
        <v>903.95</v>
      </c>
      <c r="V109" s="222">
        <v>894.42</v>
      </c>
      <c r="W109" s="222">
        <v>9.53</v>
      </c>
      <c r="X109" s="223"/>
      <c r="Y109" s="222"/>
      <c r="Z109" s="223"/>
      <c r="AA109" s="222"/>
      <c r="AB109" s="222"/>
      <c r="AC109" s="222"/>
    </row>
    <row r="110" ht="26.1" customHeight="1" spans="1:29">
      <c r="A110" s="221" t="s">
        <v>362</v>
      </c>
      <c r="B110" s="222">
        <v>71.51</v>
      </c>
      <c r="C110" s="223">
        <v>62.35</v>
      </c>
      <c r="D110" s="222">
        <v>62.35</v>
      </c>
      <c r="E110" s="222"/>
      <c r="F110" s="222"/>
      <c r="G110" s="222"/>
      <c r="H110" s="223">
        <v>9.16</v>
      </c>
      <c r="I110" s="222">
        <v>7.32</v>
      </c>
      <c r="J110" s="222"/>
      <c r="K110" s="222"/>
      <c r="L110" s="222"/>
      <c r="M110" s="222"/>
      <c r="N110" s="222"/>
      <c r="O110" s="222"/>
      <c r="P110" s="222">
        <v>1.6</v>
      </c>
      <c r="Q110" s="222"/>
      <c r="R110" s="222">
        <v>0.24</v>
      </c>
      <c r="S110" s="223"/>
      <c r="T110" s="222"/>
      <c r="U110" s="223"/>
      <c r="V110" s="222"/>
      <c r="W110" s="222"/>
      <c r="X110" s="223"/>
      <c r="Y110" s="222"/>
      <c r="Z110" s="223"/>
      <c r="AA110" s="222"/>
      <c r="AB110" s="222"/>
      <c r="AC110" s="222"/>
    </row>
    <row r="111" ht="26.1" customHeight="1" spans="1:29">
      <c r="A111" s="221" t="s">
        <v>363</v>
      </c>
      <c r="B111" s="223">
        <v>71.51</v>
      </c>
      <c r="C111" s="223">
        <v>62.35</v>
      </c>
      <c r="D111" s="222">
        <v>62.35</v>
      </c>
      <c r="E111" s="222"/>
      <c r="F111" s="222"/>
      <c r="G111" s="222"/>
      <c r="H111" s="223">
        <v>9.16</v>
      </c>
      <c r="I111" s="222">
        <v>7.32</v>
      </c>
      <c r="J111" s="222"/>
      <c r="K111" s="222"/>
      <c r="L111" s="222"/>
      <c r="M111" s="222"/>
      <c r="N111" s="222"/>
      <c r="O111" s="222"/>
      <c r="P111" s="222">
        <v>1.6</v>
      </c>
      <c r="Q111" s="222"/>
      <c r="R111" s="222">
        <v>0.24</v>
      </c>
      <c r="S111" s="223"/>
      <c r="T111" s="222"/>
      <c r="U111" s="223"/>
      <c r="V111" s="222"/>
      <c r="W111" s="222"/>
      <c r="X111" s="223"/>
      <c r="Y111" s="222"/>
      <c r="Z111" s="223"/>
      <c r="AA111" s="222"/>
      <c r="AB111" s="222"/>
      <c r="AC111" s="222"/>
    </row>
    <row r="112" ht="26.1" customHeight="1" spans="1:29">
      <c r="A112" s="221" t="s">
        <v>364</v>
      </c>
      <c r="B112" s="222">
        <v>198.73</v>
      </c>
      <c r="C112" s="223"/>
      <c r="D112" s="222"/>
      <c r="E112" s="222"/>
      <c r="F112" s="222"/>
      <c r="G112" s="222"/>
      <c r="H112" s="223"/>
      <c r="I112" s="222"/>
      <c r="J112" s="222"/>
      <c r="K112" s="222"/>
      <c r="L112" s="222"/>
      <c r="M112" s="222"/>
      <c r="N112" s="222"/>
      <c r="O112" s="222"/>
      <c r="P112" s="222"/>
      <c r="Q112" s="222"/>
      <c r="R112" s="222"/>
      <c r="S112" s="223"/>
      <c r="T112" s="222"/>
      <c r="U112" s="223">
        <v>198.73</v>
      </c>
      <c r="V112" s="222">
        <v>189.2</v>
      </c>
      <c r="W112" s="222">
        <v>9.53</v>
      </c>
      <c r="X112" s="223"/>
      <c r="Y112" s="222"/>
      <c r="Z112" s="223"/>
      <c r="AA112" s="222"/>
      <c r="AB112" s="222"/>
      <c r="AC112" s="222"/>
    </row>
    <row r="113" ht="26.1" customHeight="1" spans="1:29">
      <c r="A113" s="221" t="s">
        <v>365</v>
      </c>
      <c r="B113" s="223">
        <v>198.73</v>
      </c>
      <c r="C113" s="223"/>
      <c r="D113" s="222"/>
      <c r="E113" s="222"/>
      <c r="F113" s="222"/>
      <c r="G113" s="222"/>
      <c r="H113" s="223"/>
      <c r="I113" s="222"/>
      <c r="J113" s="222"/>
      <c r="K113" s="222"/>
      <c r="L113" s="222"/>
      <c r="M113" s="222"/>
      <c r="N113" s="222"/>
      <c r="O113" s="222"/>
      <c r="P113" s="222"/>
      <c r="Q113" s="222"/>
      <c r="R113" s="222"/>
      <c r="S113" s="223"/>
      <c r="T113" s="222"/>
      <c r="U113" s="223">
        <v>198.73</v>
      </c>
      <c r="V113" s="222">
        <v>189.2</v>
      </c>
      <c r="W113" s="222">
        <v>9.53</v>
      </c>
      <c r="X113" s="223"/>
      <c r="Y113" s="222"/>
      <c r="Z113" s="223"/>
      <c r="AA113" s="222"/>
      <c r="AB113" s="222"/>
      <c r="AC113" s="222"/>
    </row>
    <row r="114" ht="26.1" customHeight="1" spans="1:29">
      <c r="A114" s="221" t="s">
        <v>366</v>
      </c>
      <c r="B114" s="222">
        <v>1031.7</v>
      </c>
      <c r="C114" s="223">
        <v>326.48</v>
      </c>
      <c r="D114" s="222"/>
      <c r="E114" s="222">
        <v>326.48</v>
      </c>
      <c r="F114" s="222"/>
      <c r="G114" s="222"/>
      <c r="H114" s="223"/>
      <c r="I114" s="222"/>
      <c r="J114" s="222"/>
      <c r="K114" s="222"/>
      <c r="L114" s="222"/>
      <c r="M114" s="222"/>
      <c r="N114" s="222"/>
      <c r="O114" s="222"/>
      <c r="P114" s="222"/>
      <c r="Q114" s="222"/>
      <c r="R114" s="222"/>
      <c r="S114" s="223"/>
      <c r="T114" s="222"/>
      <c r="U114" s="223">
        <v>705.22</v>
      </c>
      <c r="V114" s="222">
        <v>705.22</v>
      </c>
      <c r="W114" s="222"/>
      <c r="X114" s="223"/>
      <c r="Y114" s="222"/>
      <c r="Z114" s="223"/>
      <c r="AA114" s="222"/>
      <c r="AB114" s="222"/>
      <c r="AC114" s="222"/>
    </row>
    <row r="115" ht="26.1" customHeight="1" spans="1:29">
      <c r="A115" s="221" t="s">
        <v>367</v>
      </c>
      <c r="B115" s="223">
        <v>326.48</v>
      </c>
      <c r="C115" s="223">
        <v>326.48</v>
      </c>
      <c r="D115" s="222"/>
      <c r="E115" s="222">
        <v>326.48</v>
      </c>
      <c r="F115" s="222"/>
      <c r="G115" s="222"/>
      <c r="H115" s="223"/>
      <c r="I115" s="222"/>
      <c r="J115" s="222"/>
      <c r="K115" s="222"/>
      <c r="L115" s="222"/>
      <c r="M115" s="222"/>
      <c r="N115" s="222"/>
      <c r="O115" s="222"/>
      <c r="P115" s="222"/>
      <c r="Q115" s="222"/>
      <c r="R115" s="222"/>
      <c r="S115" s="223"/>
      <c r="T115" s="222"/>
      <c r="U115" s="223"/>
      <c r="V115" s="222"/>
      <c r="W115" s="222"/>
      <c r="X115" s="223"/>
      <c r="Y115" s="222"/>
      <c r="Z115" s="223"/>
      <c r="AA115" s="222"/>
      <c r="AB115" s="222"/>
      <c r="AC115" s="222"/>
    </row>
    <row r="116" ht="26.1" customHeight="1" spans="1:29">
      <c r="A116" s="221" t="s">
        <v>368</v>
      </c>
      <c r="B116" s="223">
        <v>705.22</v>
      </c>
      <c r="C116" s="223"/>
      <c r="D116" s="222"/>
      <c r="E116" s="222"/>
      <c r="F116" s="222"/>
      <c r="G116" s="222"/>
      <c r="H116" s="223"/>
      <c r="I116" s="222"/>
      <c r="J116" s="222"/>
      <c r="K116" s="222"/>
      <c r="L116" s="222"/>
      <c r="M116" s="222"/>
      <c r="N116" s="222"/>
      <c r="O116" s="222"/>
      <c r="P116" s="222"/>
      <c r="Q116" s="222"/>
      <c r="R116" s="222"/>
      <c r="S116" s="223"/>
      <c r="T116" s="222"/>
      <c r="U116" s="223">
        <v>705.22</v>
      </c>
      <c r="V116" s="222">
        <v>705.22</v>
      </c>
      <c r="W116" s="222"/>
      <c r="X116" s="223"/>
      <c r="Y116" s="222"/>
      <c r="Z116" s="223"/>
      <c r="AA116" s="222"/>
      <c r="AB116" s="222"/>
      <c r="AC116" s="222"/>
    </row>
    <row r="117" ht="26.1" customHeight="1" spans="1:29">
      <c r="A117" s="221" t="s">
        <v>369</v>
      </c>
      <c r="B117" s="222">
        <v>32.34</v>
      </c>
      <c r="C117" s="223">
        <v>29.49</v>
      </c>
      <c r="D117" s="222">
        <v>29.49</v>
      </c>
      <c r="E117" s="222"/>
      <c r="F117" s="222"/>
      <c r="G117" s="222"/>
      <c r="H117" s="223">
        <v>2.85</v>
      </c>
      <c r="I117" s="222">
        <v>2.76</v>
      </c>
      <c r="J117" s="222"/>
      <c r="K117" s="222"/>
      <c r="L117" s="222"/>
      <c r="M117" s="222"/>
      <c r="N117" s="222"/>
      <c r="O117" s="222"/>
      <c r="P117" s="222"/>
      <c r="Q117" s="222"/>
      <c r="R117" s="222">
        <v>0.09</v>
      </c>
      <c r="S117" s="223"/>
      <c r="T117" s="222"/>
      <c r="U117" s="223"/>
      <c r="V117" s="222"/>
      <c r="W117" s="222"/>
      <c r="X117" s="223"/>
      <c r="Y117" s="222"/>
      <c r="Z117" s="223"/>
      <c r="AA117" s="222"/>
      <c r="AB117" s="222"/>
      <c r="AC117" s="222"/>
    </row>
    <row r="118" ht="26.1" customHeight="1" spans="1:29">
      <c r="A118" s="221" t="s">
        <v>370</v>
      </c>
      <c r="B118" s="223">
        <v>32.34</v>
      </c>
      <c r="C118" s="223">
        <v>29.49</v>
      </c>
      <c r="D118" s="222">
        <v>29.49</v>
      </c>
      <c r="E118" s="222"/>
      <c r="F118" s="222"/>
      <c r="G118" s="222"/>
      <c r="H118" s="223">
        <v>2.85</v>
      </c>
      <c r="I118" s="222">
        <v>2.76</v>
      </c>
      <c r="J118" s="222"/>
      <c r="K118" s="222"/>
      <c r="L118" s="222"/>
      <c r="M118" s="222"/>
      <c r="N118" s="222"/>
      <c r="O118" s="222"/>
      <c r="P118" s="222"/>
      <c r="Q118" s="222"/>
      <c r="R118" s="222">
        <v>0.09</v>
      </c>
      <c r="S118" s="223"/>
      <c r="T118" s="222"/>
      <c r="U118" s="223"/>
      <c r="V118" s="222"/>
      <c r="W118" s="222"/>
      <c r="X118" s="223"/>
      <c r="Y118" s="222"/>
      <c r="Z118" s="223"/>
      <c r="AA118" s="222"/>
      <c r="AB118" s="222"/>
      <c r="AC118" s="222"/>
    </row>
    <row r="119" ht="26.1" customHeight="1" spans="1:29">
      <c r="A119" s="221" t="s">
        <v>371</v>
      </c>
      <c r="B119" s="222">
        <v>463.91</v>
      </c>
      <c r="C119" s="223">
        <v>51.46</v>
      </c>
      <c r="D119" s="222">
        <v>51.46</v>
      </c>
      <c r="E119" s="222"/>
      <c r="F119" s="222"/>
      <c r="G119" s="222"/>
      <c r="H119" s="223">
        <v>28.72</v>
      </c>
      <c r="I119" s="222">
        <v>26.94</v>
      </c>
      <c r="J119" s="222"/>
      <c r="K119" s="222"/>
      <c r="L119" s="222"/>
      <c r="M119" s="222"/>
      <c r="N119" s="222"/>
      <c r="O119" s="222"/>
      <c r="P119" s="222">
        <v>1.6</v>
      </c>
      <c r="Q119" s="222"/>
      <c r="R119" s="222">
        <v>0.18</v>
      </c>
      <c r="S119" s="223"/>
      <c r="T119" s="222"/>
      <c r="U119" s="223">
        <v>383.73</v>
      </c>
      <c r="V119" s="222">
        <v>355.4</v>
      </c>
      <c r="W119" s="222">
        <v>28.33</v>
      </c>
      <c r="X119" s="223"/>
      <c r="Y119" s="222"/>
      <c r="Z119" s="223"/>
      <c r="AA119" s="222"/>
      <c r="AB119" s="222"/>
      <c r="AC119" s="222"/>
    </row>
    <row r="120" ht="26.1" customHeight="1" spans="1:29">
      <c r="A120" s="221" t="s">
        <v>372</v>
      </c>
      <c r="B120" s="222">
        <v>255.5</v>
      </c>
      <c r="C120" s="223">
        <v>51.46</v>
      </c>
      <c r="D120" s="222">
        <v>51.46</v>
      </c>
      <c r="E120" s="222"/>
      <c r="F120" s="222"/>
      <c r="G120" s="222"/>
      <c r="H120" s="223">
        <v>28.72</v>
      </c>
      <c r="I120" s="222">
        <v>26.94</v>
      </c>
      <c r="J120" s="222"/>
      <c r="K120" s="222"/>
      <c r="L120" s="222"/>
      <c r="M120" s="222"/>
      <c r="N120" s="222"/>
      <c r="O120" s="222"/>
      <c r="P120" s="222">
        <v>1.6</v>
      </c>
      <c r="Q120" s="222"/>
      <c r="R120" s="222">
        <v>0.18</v>
      </c>
      <c r="S120" s="223"/>
      <c r="T120" s="222"/>
      <c r="U120" s="223">
        <v>175.32</v>
      </c>
      <c r="V120" s="222">
        <v>153.6</v>
      </c>
      <c r="W120" s="222">
        <v>21.72</v>
      </c>
      <c r="X120" s="223"/>
      <c r="Y120" s="222"/>
      <c r="Z120" s="223"/>
      <c r="AA120" s="222"/>
      <c r="AB120" s="222"/>
      <c r="AC120" s="222"/>
    </row>
    <row r="121" ht="26.1" customHeight="1" spans="1:29">
      <c r="A121" s="221" t="s">
        <v>373</v>
      </c>
      <c r="B121" s="223">
        <v>80.18</v>
      </c>
      <c r="C121" s="223">
        <v>51.46</v>
      </c>
      <c r="D121" s="222">
        <v>51.46</v>
      </c>
      <c r="E121" s="222"/>
      <c r="F121" s="222"/>
      <c r="G121" s="222"/>
      <c r="H121" s="223">
        <v>28.72</v>
      </c>
      <c r="I121" s="222">
        <v>26.94</v>
      </c>
      <c r="J121" s="222"/>
      <c r="K121" s="222"/>
      <c r="L121" s="222"/>
      <c r="M121" s="222"/>
      <c r="N121" s="222"/>
      <c r="O121" s="222"/>
      <c r="P121" s="222">
        <v>1.6</v>
      </c>
      <c r="Q121" s="222"/>
      <c r="R121" s="222">
        <v>0.18</v>
      </c>
      <c r="S121" s="223"/>
      <c r="T121" s="222"/>
      <c r="U121" s="223"/>
      <c r="V121" s="222"/>
      <c r="W121" s="222"/>
      <c r="X121" s="223"/>
      <c r="Y121" s="222"/>
      <c r="Z121" s="223"/>
      <c r="AA121" s="222"/>
      <c r="AB121" s="222"/>
      <c r="AC121" s="222"/>
    </row>
    <row r="122" ht="26.1" customHeight="1" spans="1:29">
      <c r="A122" s="221" t="s">
        <v>374</v>
      </c>
      <c r="B122" s="223">
        <v>175.32</v>
      </c>
      <c r="C122" s="223"/>
      <c r="D122" s="222"/>
      <c r="E122" s="222"/>
      <c r="F122" s="222"/>
      <c r="G122" s="222"/>
      <c r="H122" s="223"/>
      <c r="I122" s="222"/>
      <c r="J122" s="222"/>
      <c r="K122" s="222"/>
      <c r="L122" s="222"/>
      <c r="M122" s="222"/>
      <c r="N122" s="222"/>
      <c r="O122" s="222"/>
      <c r="P122" s="222"/>
      <c r="Q122" s="222"/>
      <c r="R122" s="222"/>
      <c r="S122" s="223"/>
      <c r="T122" s="222"/>
      <c r="U122" s="223">
        <v>175.32</v>
      </c>
      <c r="V122" s="222">
        <v>153.6</v>
      </c>
      <c r="W122" s="222">
        <v>21.72</v>
      </c>
      <c r="X122" s="223"/>
      <c r="Y122" s="222"/>
      <c r="Z122" s="223"/>
      <c r="AA122" s="222"/>
      <c r="AB122" s="222"/>
      <c r="AC122" s="222"/>
    </row>
    <row r="123" ht="26.1" customHeight="1" spans="1:29">
      <c r="A123" s="221" t="s">
        <v>375</v>
      </c>
      <c r="B123" s="222">
        <v>208.41</v>
      </c>
      <c r="C123" s="223"/>
      <c r="D123" s="222"/>
      <c r="E123" s="222"/>
      <c r="F123" s="222"/>
      <c r="G123" s="222"/>
      <c r="H123" s="223"/>
      <c r="I123" s="222"/>
      <c r="J123" s="222"/>
      <c r="K123" s="222"/>
      <c r="L123" s="222"/>
      <c r="M123" s="222"/>
      <c r="N123" s="222"/>
      <c r="O123" s="222"/>
      <c r="P123" s="222"/>
      <c r="Q123" s="222"/>
      <c r="R123" s="222"/>
      <c r="S123" s="223"/>
      <c r="T123" s="222"/>
      <c r="U123" s="223">
        <v>208.41</v>
      </c>
      <c r="V123" s="222">
        <v>201.8</v>
      </c>
      <c r="W123" s="222">
        <v>6.61</v>
      </c>
      <c r="X123" s="223"/>
      <c r="Y123" s="222"/>
      <c r="Z123" s="223"/>
      <c r="AA123" s="222"/>
      <c r="AB123" s="222"/>
      <c r="AC123" s="222"/>
    </row>
    <row r="124" ht="26.1" customHeight="1" spans="1:29">
      <c r="A124" s="221" t="s">
        <v>376</v>
      </c>
      <c r="B124" s="223">
        <v>208.41</v>
      </c>
      <c r="C124" s="223"/>
      <c r="D124" s="222"/>
      <c r="E124" s="222"/>
      <c r="F124" s="222"/>
      <c r="G124" s="222"/>
      <c r="H124" s="223"/>
      <c r="I124" s="222"/>
      <c r="J124" s="222"/>
      <c r="K124" s="222"/>
      <c r="L124" s="222"/>
      <c r="M124" s="222"/>
      <c r="N124" s="222"/>
      <c r="O124" s="222"/>
      <c r="P124" s="222"/>
      <c r="Q124" s="222"/>
      <c r="R124" s="222"/>
      <c r="S124" s="223"/>
      <c r="T124" s="222"/>
      <c r="U124" s="223">
        <v>208.41</v>
      </c>
      <c r="V124" s="222">
        <v>201.8</v>
      </c>
      <c r="W124" s="222">
        <v>6.61</v>
      </c>
      <c r="X124" s="223"/>
      <c r="Y124" s="222"/>
      <c r="Z124" s="223"/>
      <c r="AA124" s="222"/>
      <c r="AB124" s="222"/>
      <c r="AC124" s="222"/>
    </row>
    <row r="125" ht="26.1" customHeight="1" spans="1:29">
      <c r="A125" s="221" t="s">
        <v>377</v>
      </c>
      <c r="B125" s="222">
        <v>749.57</v>
      </c>
      <c r="C125" s="223">
        <v>74.73</v>
      </c>
      <c r="D125" s="222">
        <v>66.3</v>
      </c>
      <c r="E125" s="222"/>
      <c r="F125" s="222"/>
      <c r="G125" s="222">
        <v>8.43</v>
      </c>
      <c r="H125" s="223">
        <v>7.89</v>
      </c>
      <c r="I125" s="222">
        <v>6.08</v>
      </c>
      <c r="J125" s="222"/>
      <c r="K125" s="222"/>
      <c r="L125" s="222"/>
      <c r="M125" s="222"/>
      <c r="N125" s="222"/>
      <c r="O125" s="222"/>
      <c r="P125" s="222">
        <v>1.6</v>
      </c>
      <c r="Q125" s="222"/>
      <c r="R125" s="222">
        <v>0.21</v>
      </c>
      <c r="S125" s="223"/>
      <c r="T125" s="222"/>
      <c r="U125" s="223">
        <v>666.95</v>
      </c>
      <c r="V125" s="222">
        <v>647.57</v>
      </c>
      <c r="W125" s="222">
        <v>19.38</v>
      </c>
      <c r="X125" s="223"/>
      <c r="Y125" s="222"/>
      <c r="Z125" s="223"/>
      <c r="AA125" s="222"/>
      <c r="AB125" s="222"/>
      <c r="AC125" s="222"/>
    </row>
    <row r="126" ht="26.1" customHeight="1" spans="1:29">
      <c r="A126" s="221" t="s">
        <v>378</v>
      </c>
      <c r="B126" s="222">
        <v>639.8</v>
      </c>
      <c r="C126" s="223">
        <v>74.73</v>
      </c>
      <c r="D126" s="222">
        <v>66.3</v>
      </c>
      <c r="E126" s="222"/>
      <c r="F126" s="222"/>
      <c r="G126" s="222">
        <v>8.43</v>
      </c>
      <c r="H126" s="223">
        <v>7.89</v>
      </c>
      <c r="I126" s="222">
        <v>6.08</v>
      </c>
      <c r="J126" s="222"/>
      <c r="K126" s="222"/>
      <c r="L126" s="222"/>
      <c r="M126" s="222"/>
      <c r="N126" s="222"/>
      <c r="O126" s="222"/>
      <c r="P126" s="222">
        <v>1.6</v>
      </c>
      <c r="Q126" s="222"/>
      <c r="R126" s="222">
        <v>0.21</v>
      </c>
      <c r="S126" s="223"/>
      <c r="T126" s="222"/>
      <c r="U126" s="223">
        <v>557.18</v>
      </c>
      <c r="V126" s="222">
        <v>542.22</v>
      </c>
      <c r="W126" s="222">
        <v>14.96</v>
      </c>
      <c r="X126" s="223"/>
      <c r="Y126" s="222"/>
      <c r="Z126" s="223"/>
      <c r="AA126" s="222"/>
      <c r="AB126" s="222"/>
      <c r="AC126" s="222"/>
    </row>
    <row r="127" ht="26.1" customHeight="1" spans="1:29">
      <c r="A127" s="221" t="s">
        <v>379</v>
      </c>
      <c r="B127" s="223">
        <v>82.62</v>
      </c>
      <c r="C127" s="223">
        <v>74.73</v>
      </c>
      <c r="D127" s="222">
        <v>66.3</v>
      </c>
      <c r="E127" s="222"/>
      <c r="F127" s="222"/>
      <c r="G127" s="222">
        <v>8.43</v>
      </c>
      <c r="H127" s="223">
        <v>7.89</v>
      </c>
      <c r="I127" s="222">
        <v>6.08</v>
      </c>
      <c r="J127" s="222"/>
      <c r="K127" s="222"/>
      <c r="L127" s="222"/>
      <c r="M127" s="222"/>
      <c r="N127" s="222"/>
      <c r="O127" s="222"/>
      <c r="P127" s="222">
        <v>1.6</v>
      </c>
      <c r="Q127" s="222"/>
      <c r="R127" s="222">
        <v>0.21</v>
      </c>
      <c r="S127" s="223"/>
      <c r="T127" s="222"/>
      <c r="U127" s="223"/>
      <c r="V127" s="222"/>
      <c r="W127" s="222"/>
      <c r="X127" s="223"/>
      <c r="Y127" s="222"/>
      <c r="Z127" s="223"/>
      <c r="AA127" s="222"/>
      <c r="AB127" s="222"/>
      <c r="AC127" s="222"/>
    </row>
    <row r="128" ht="26.1" customHeight="1" spans="1:29">
      <c r="A128" s="221" t="s">
        <v>380</v>
      </c>
      <c r="B128" s="223">
        <v>557.18</v>
      </c>
      <c r="C128" s="223"/>
      <c r="D128" s="222"/>
      <c r="E128" s="222"/>
      <c r="F128" s="222"/>
      <c r="G128" s="222"/>
      <c r="H128" s="223"/>
      <c r="I128" s="222"/>
      <c r="J128" s="222"/>
      <c r="K128" s="222"/>
      <c r="L128" s="222"/>
      <c r="M128" s="222"/>
      <c r="N128" s="222"/>
      <c r="O128" s="222"/>
      <c r="P128" s="222"/>
      <c r="Q128" s="222"/>
      <c r="R128" s="222"/>
      <c r="S128" s="223"/>
      <c r="T128" s="222"/>
      <c r="U128" s="223">
        <v>557.18</v>
      </c>
      <c r="V128" s="222">
        <v>542.22</v>
      </c>
      <c r="W128" s="222">
        <v>14.96</v>
      </c>
      <c r="X128" s="223"/>
      <c r="Y128" s="222"/>
      <c r="Z128" s="223"/>
      <c r="AA128" s="222"/>
      <c r="AB128" s="222"/>
      <c r="AC128" s="222"/>
    </row>
    <row r="129" ht="26.1" customHeight="1" spans="1:29">
      <c r="A129" s="221" t="s">
        <v>381</v>
      </c>
      <c r="B129" s="222">
        <v>82.46</v>
      </c>
      <c r="C129" s="223"/>
      <c r="D129" s="222"/>
      <c r="E129" s="222"/>
      <c r="F129" s="222"/>
      <c r="G129" s="222"/>
      <c r="H129" s="223"/>
      <c r="I129" s="222"/>
      <c r="J129" s="222"/>
      <c r="K129" s="222"/>
      <c r="L129" s="222"/>
      <c r="M129" s="222"/>
      <c r="N129" s="222"/>
      <c r="O129" s="222"/>
      <c r="P129" s="222"/>
      <c r="Q129" s="222"/>
      <c r="R129" s="222"/>
      <c r="S129" s="223"/>
      <c r="T129" s="222"/>
      <c r="U129" s="223">
        <v>82.46</v>
      </c>
      <c r="V129" s="222">
        <v>78.72</v>
      </c>
      <c r="W129" s="222">
        <v>3.74</v>
      </c>
      <c r="X129" s="223"/>
      <c r="Y129" s="222"/>
      <c r="Z129" s="223"/>
      <c r="AA129" s="222"/>
      <c r="AB129" s="222"/>
      <c r="AC129" s="222"/>
    </row>
    <row r="130" ht="26.1" customHeight="1" spans="1:29">
      <c r="A130" s="221" t="s">
        <v>382</v>
      </c>
      <c r="B130" s="223">
        <v>82.46</v>
      </c>
      <c r="C130" s="223"/>
      <c r="D130" s="222"/>
      <c r="E130" s="222"/>
      <c r="F130" s="222"/>
      <c r="G130" s="222"/>
      <c r="H130" s="223"/>
      <c r="I130" s="222"/>
      <c r="J130" s="222"/>
      <c r="K130" s="222"/>
      <c r="L130" s="222"/>
      <c r="M130" s="222"/>
      <c r="N130" s="222"/>
      <c r="O130" s="222"/>
      <c r="P130" s="222"/>
      <c r="Q130" s="222"/>
      <c r="R130" s="222"/>
      <c r="S130" s="223"/>
      <c r="T130" s="222"/>
      <c r="U130" s="223">
        <v>82.46</v>
      </c>
      <c r="V130" s="222">
        <v>78.72</v>
      </c>
      <c r="W130" s="222">
        <v>3.74</v>
      </c>
      <c r="X130" s="223"/>
      <c r="Y130" s="222"/>
      <c r="Z130" s="223"/>
      <c r="AA130" s="222"/>
      <c r="AB130" s="222"/>
      <c r="AC130" s="222"/>
    </row>
    <row r="131" ht="26.1" customHeight="1" spans="1:29">
      <c r="A131" s="221" t="s">
        <v>383</v>
      </c>
      <c r="B131" s="222">
        <v>27.31</v>
      </c>
      <c r="C131" s="223"/>
      <c r="D131" s="222"/>
      <c r="E131" s="222"/>
      <c r="F131" s="222"/>
      <c r="G131" s="222"/>
      <c r="H131" s="223"/>
      <c r="I131" s="222"/>
      <c r="J131" s="222"/>
      <c r="K131" s="222"/>
      <c r="L131" s="222"/>
      <c r="M131" s="222"/>
      <c r="N131" s="222"/>
      <c r="O131" s="222"/>
      <c r="P131" s="222"/>
      <c r="Q131" s="222"/>
      <c r="R131" s="222"/>
      <c r="S131" s="223"/>
      <c r="T131" s="222"/>
      <c r="U131" s="223">
        <v>27.31</v>
      </c>
      <c r="V131" s="222">
        <v>26.63</v>
      </c>
      <c r="W131" s="222">
        <v>0.68</v>
      </c>
      <c r="X131" s="223"/>
      <c r="Y131" s="222"/>
      <c r="Z131" s="223"/>
      <c r="AA131" s="222"/>
      <c r="AB131" s="222"/>
      <c r="AC131" s="222"/>
    </row>
    <row r="132" ht="26.1" customHeight="1" spans="1:29">
      <c r="A132" s="221" t="s">
        <v>384</v>
      </c>
      <c r="B132" s="223">
        <v>27.31</v>
      </c>
      <c r="C132" s="223"/>
      <c r="D132" s="222"/>
      <c r="E132" s="222"/>
      <c r="F132" s="222"/>
      <c r="G132" s="222"/>
      <c r="H132" s="223"/>
      <c r="I132" s="222"/>
      <c r="J132" s="222"/>
      <c r="K132" s="222"/>
      <c r="L132" s="222"/>
      <c r="M132" s="222"/>
      <c r="N132" s="222"/>
      <c r="O132" s="222"/>
      <c r="P132" s="222"/>
      <c r="Q132" s="222"/>
      <c r="R132" s="222"/>
      <c r="S132" s="223"/>
      <c r="T132" s="222"/>
      <c r="U132" s="223">
        <v>27.31</v>
      </c>
      <c r="V132" s="222">
        <v>26.63</v>
      </c>
      <c r="W132" s="222">
        <v>0.68</v>
      </c>
      <c r="X132" s="223"/>
      <c r="Y132" s="222"/>
      <c r="Z132" s="223"/>
      <c r="AA132" s="222"/>
      <c r="AB132" s="222"/>
      <c r="AC132" s="222"/>
    </row>
    <row r="133" ht="26.1" customHeight="1" spans="1:29">
      <c r="A133" s="221" t="s">
        <v>385</v>
      </c>
      <c r="B133" s="222">
        <v>180.68</v>
      </c>
      <c r="C133" s="223">
        <v>65.4</v>
      </c>
      <c r="D133" s="222">
        <v>65.4</v>
      </c>
      <c r="E133" s="222"/>
      <c r="F133" s="222"/>
      <c r="G133" s="222"/>
      <c r="H133" s="223">
        <v>4.74</v>
      </c>
      <c r="I133" s="222">
        <v>4.02</v>
      </c>
      <c r="J133" s="222"/>
      <c r="K133" s="222"/>
      <c r="L133" s="222"/>
      <c r="M133" s="222"/>
      <c r="N133" s="222"/>
      <c r="O133" s="222"/>
      <c r="P133" s="222"/>
      <c r="Q133" s="222"/>
      <c r="R133" s="222">
        <v>0.72</v>
      </c>
      <c r="S133" s="223"/>
      <c r="T133" s="222"/>
      <c r="U133" s="223">
        <v>110.54</v>
      </c>
      <c r="V133" s="222">
        <v>102.4</v>
      </c>
      <c r="W133" s="222">
        <v>8.14</v>
      </c>
      <c r="X133" s="223"/>
      <c r="Y133" s="222"/>
      <c r="Z133" s="223"/>
      <c r="AA133" s="222"/>
      <c r="AB133" s="222"/>
      <c r="AC133" s="222"/>
    </row>
    <row r="134" ht="26.1" customHeight="1" spans="1:29">
      <c r="A134" s="221" t="s">
        <v>386</v>
      </c>
      <c r="B134" s="222">
        <v>180.68</v>
      </c>
      <c r="C134" s="223">
        <v>65.4</v>
      </c>
      <c r="D134" s="222">
        <v>65.4</v>
      </c>
      <c r="E134" s="222"/>
      <c r="F134" s="222"/>
      <c r="G134" s="222"/>
      <c r="H134" s="223">
        <v>4.74</v>
      </c>
      <c r="I134" s="222">
        <v>4.02</v>
      </c>
      <c r="J134" s="222"/>
      <c r="K134" s="222"/>
      <c r="L134" s="222"/>
      <c r="M134" s="222"/>
      <c r="N134" s="222"/>
      <c r="O134" s="222"/>
      <c r="P134" s="222"/>
      <c r="Q134" s="222"/>
      <c r="R134" s="222">
        <v>0.72</v>
      </c>
      <c r="S134" s="223"/>
      <c r="T134" s="222"/>
      <c r="U134" s="223">
        <v>110.54</v>
      </c>
      <c r="V134" s="222">
        <v>102.4</v>
      </c>
      <c r="W134" s="222">
        <v>8.14</v>
      </c>
      <c r="X134" s="223"/>
      <c r="Y134" s="222"/>
      <c r="Z134" s="223"/>
      <c r="AA134" s="222"/>
      <c r="AB134" s="222"/>
      <c r="AC134" s="222"/>
    </row>
    <row r="135" ht="26.1" customHeight="1" spans="1:29">
      <c r="A135" s="221" t="s">
        <v>387</v>
      </c>
      <c r="B135" s="223">
        <v>69.66</v>
      </c>
      <c r="C135" s="223">
        <v>65.4</v>
      </c>
      <c r="D135" s="222">
        <v>65.4</v>
      </c>
      <c r="E135" s="222"/>
      <c r="F135" s="222"/>
      <c r="G135" s="222"/>
      <c r="H135" s="223">
        <v>4.26</v>
      </c>
      <c r="I135" s="222">
        <v>4.02</v>
      </c>
      <c r="J135" s="222"/>
      <c r="K135" s="222"/>
      <c r="L135" s="222"/>
      <c r="M135" s="222"/>
      <c r="N135" s="222"/>
      <c r="O135" s="222"/>
      <c r="P135" s="222"/>
      <c r="Q135" s="222"/>
      <c r="R135" s="222">
        <v>0.24</v>
      </c>
      <c r="S135" s="223"/>
      <c r="T135" s="222"/>
      <c r="U135" s="223"/>
      <c r="V135" s="222"/>
      <c r="W135" s="222"/>
      <c r="X135" s="223"/>
      <c r="Y135" s="222"/>
      <c r="Z135" s="223"/>
      <c r="AA135" s="222"/>
      <c r="AB135" s="222"/>
      <c r="AC135" s="222"/>
    </row>
    <row r="136" ht="26.1" customHeight="1" spans="1:29">
      <c r="A136" s="221" t="s">
        <v>388</v>
      </c>
      <c r="B136" s="223">
        <v>111.02</v>
      </c>
      <c r="C136" s="223"/>
      <c r="D136" s="222"/>
      <c r="E136" s="222"/>
      <c r="F136" s="222"/>
      <c r="G136" s="222"/>
      <c r="H136" s="223">
        <v>0.48</v>
      </c>
      <c r="I136" s="222"/>
      <c r="J136" s="222"/>
      <c r="K136" s="222"/>
      <c r="L136" s="222"/>
      <c r="M136" s="222"/>
      <c r="N136" s="222"/>
      <c r="O136" s="222"/>
      <c r="P136" s="222"/>
      <c r="Q136" s="222"/>
      <c r="R136" s="222">
        <v>0.48</v>
      </c>
      <c r="S136" s="223"/>
      <c r="T136" s="222"/>
      <c r="U136" s="223">
        <v>110.54</v>
      </c>
      <c r="V136" s="222">
        <v>102.4</v>
      </c>
      <c r="W136" s="222">
        <v>8.14</v>
      </c>
      <c r="X136" s="223"/>
      <c r="Y136" s="222"/>
      <c r="Z136" s="223"/>
      <c r="AA136" s="222"/>
      <c r="AB136" s="222"/>
      <c r="AC136" s="222"/>
    </row>
    <row r="137" ht="26.1" customHeight="1" spans="1:29">
      <c r="A137" s="221" t="s">
        <v>389</v>
      </c>
      <c r="B137" s="222">
        <v>86.52</v>
      </c>
      <c r="C137" s="223">
        <v>31.54</v>
      </c>
      <c r="D137" s="222">
        <v>31.54</v>
      </c>
      <c r="E137" s="222"/>
      <c r="F137" s="222"/>
      <c r="G137" s="222"/>
      <c r="H137" s="223">
        <v>3.8</v>
      </c>
      <c r="I137" s="222">
        <v>3.68</v>
      </c>
      <c r="J137" s="222"/>
      <c r="K137" s="222"/>
      <c r="L137" s="222"/>
      <c r="M137" s="222"/>
      <c r="N137" s="222"/>
      <c r="O137" s="222"/>
      <c r="P137" s="222"/>
      <c r="Q137" s="222"/>
      <c r="R137" s="222">
        <v>0.12</v>
      </c>
      <c r="S137" s="223"/>
      <c r="T137" s="222"/>
      <c r="U137" s="223">
        <v>51.18</v>
      </c>
      <c r="V137" s="222">
        <v>49.99</v>
      </c>
      <c r="W137" s="222">
        <v>1.19</v>
      </c>
      <c r="X137" s="223"/>
      <c r="Y137" s="222"/>
      <c r="Z137" s="223"/>
      <c r="AA137" s="222"/>
      <c r="AB137" s="222"/>
      <c r="AC137" s="222"/>
    </row>
    <row r="138" ht="26.1" customHeight="1" spans="1:29">
      <c r="A138" s="221" t="s">
        <v>390</v>
      </c>
      <c r="B138" s="222">
        <v>86.52</v>
      </c>
      <c r="C138" s="223">
        <v>31.54</v>
      </c>
      <c r="D138" s="222">
        <v>31.54</v>
      </c>
      <c r="E138" s="222"/>
      <c r="F138" s="222"/>
      <c r="G138" s="222"/>
      <c r="H138" s="223">
        <v>3.8</v>
      </c>
      <c r="I138" s="222">
        <v>3.68</v>
      </c>
      <c r="J138" s="222"/>
      <c r="K138" s="222"/>
      <c r="L138" s="222"/>
      <c r="M138" s="222"/>
      <c r="N138" s="222"/>
      <c r="O138" s="222"/>
      <c r="P138" s="222"/>
      <c r="Q138" s="222"/>
      <c r="R138" s="222">
        <v>0.12</v>
      </c>
      <c r="S138" s="223"/>
      <c r="T138" s="222"/>
      <c r="U138" s="223">
        <v>51.18</v>
      </c>
      <c r="V138" s="222">
        <v>49.99</v>
      </c>
      <c r="W138" s="222">
        <v>1.19</v>
      </c>
      <c r="X138" s="223"/>
      <c r="Y138" s="222"/>
      <c r="Z138" s="223"/>
      <c r="AA138" s="222"/>
      <c r="AB138" s="222"/>
      <c r="AC138" s="222"/>
    </row>
    <row r="139" ht="26.1" customHeight="1" spans="1:29">
      <c r="A139" s="221" t="s">
        <v>391</v>
      </c>
      <c r="B139" s="223">
        <v>35.34</v>
      </c>
      <c r="C139" s="223">
        <v>31.54</v>
      </c>
      <c r="D139" s="222">
        <v>31.54</v>
      </c>
      <c r="E139" s="222"/>
      <c r="F139" s="222"/>
      <c r="G139" s="222"/>
      <c r="H139" s="223">
        <v>3.8</v>
      </c>
      <c r="I139" s="222">
        <v>3.68</v>
      </c>
      <c r="J139" s="222"/>
      <c r="K139" s="222"/>
      <c r="L139" s="222"/>
      <c r="M139" s="222"/>
      <c r="N139" s="222"/>
      <c r="O139" s="222"/>
      <c r="P139" s="222"/>
      <c r="Q139" s="222"/>
      <c r="R139" s="222">
        <v>0.12</v>
      </c>
      <c r="S139" s="223"/>
      <c r="T139" s="222"/>
      <c r="U139" s="223"/>
      <c r="V139" s="222"/>
      <c r="W139" s="222"/>
      <c r="X139" s="223"/>
      <c r="Y139" s="222"/>
      <c r="Z139" s="223"/>
      <c r="AA139" s="222"/>
      <c r="AB139" s="222"/>
      <c r="AC139" s="222"/>
    </row>
    <row r="140" ht="26.1" customHeight="1" spans="1:29">
      <c r="A140" s="221" t="s">
        <v>392</v>
      </c>
      <c r="B140" s="223">
        <v>51.18</v>
      </c>
      <c r="C140" s="223"/>
      <c r="D140" s="222"/>
      <c r="E140" s="222"/>
      <c r="F140" s="222"/>
      <c r="G140" s="222"/>
      <c r="H140" s="223"/>
      <c r="I140" s="222"/>
      <c r="J140" s="222"/>
      <c r="K140" s="222"/>
      <c r="L140" s="222"/>
      <c r="M140" s="222"/>
      <c r="N140" s="222"/>
      <c r="O140" s="222"/>
      <c r="P140" s="222"/>
      <c r="Q140" s="222"/>
      <c r="R140" s="222"/>
      <c r="S140" s="223"/>
      <c r="T140" s="222"/>
      <c r="U140" s="223">
        <v>51.18</v>
      </c>
      <c r="V140" s="222">
        <v>49.99</v>
      </c>
      <c r="W140" s="222">
        <v>1.19</v>
      </c>
      <c r="X140" s="223"/>
      <c r="Y140" s="222"/>
      <c r="Z140" s="223"/>
      <c r="AA140" s="222"/>
      <c r="AB140" s="222"/>
      <c r="AC140" s="222"/>
    </row>
    <row r="141" ht="26.1" customHeight="1" spans="1:29">
      <c r="A141" s="221" t="s">
        <v>393</v>
      </c>
      <c r="B141" s="222">
        <v>1402.77</v>
      </c>
      <c r="C141" s="223">
        <v>475.59</v>
      </c>
      <c r="D141" s="222"/>
      <c r="E141" s="222"/>
      <c r="F141" s="222">
        <v>475.59</v>
      </c>
      <c r="G141" s="222"/>
      <c r="H141" s="223"/>
      <c r="I141" s="222"/>
      <c r="J141" s="222"/>
      <c r="K141" s="222"/>
      <c r="L141" s="222"/>
      <c r="M141" s="222"/>
      <c r="N141" s="222"/>
      <c r="O141" s="222"/>
      <c r="P141" s="222"/>
      <c r="Q141" s="222"/>
      <c r="R141" s="222"/>
      <c r="S141" s="223"/>
      <c r="T141" s="222"/>
      <c r="U141" s="223">
        <v>927.18</v>
      </c>
      <c r="V141" s="222">
        <v>927.18</v>
      </c>
      <c r="W141" s="222"/>
      <c r="X141" s="223"/>
      <c r="Y141" s="222"/>
      <c r="Z141" s="223"/>
      <c r="AA141" s="222"/>
      <c r="AB141" s="222"/>
      <c r="AC141" s="222"/>
    </row>
    <row r="142" ht="26.1" customHeight="1" spans="1:29">
      <c r="A142" s="221" t="s">
        <v>394</v>
      </c>
      <c r="B142" s="222">
        <v>1402.77</v>
      </c>
      <c r="C142" s="223">
        <v>475.59</v>
      </c>
      <c r="D142" s="222"/>
      <c r="E142" s="222"/>
      <c r="F142" s="222">
        <v>475.59</v>
      </c>
      <c r="G142" s="222"/>
      <c r="H142" s="223"/>
      <c r="I142" s="222"/>
      <c r="J142" s="222"/>
      <c r="K142" s="222"/>
      <c r="L142" s="222"/>
      <c r="M142" s="222"/>
      <c r="N142" s="222"/>
      <c r="O142" s="222"/>
      <c r="P142" s="222"/>
      <c r="Q142" s="222"/>
      <c r="R142" s="222"/>
      <c r="S142" s="223"/>
      <c r="T142" s="222"/>
      <c r="U142" s="223">
        <v>927.18</v>
      </c>
      <c r="V142" s="222">
        <v>927.18</v>
      </c>
      <c r="W142" s="222"/>
      <c r="X142" s="223"/>
      <c r="Y142" s="222"/>
      <c r="Z142" s="223"/>
      <c r="AA142" s="222"/>
      <c r="AB142" s="222"/>
      <c r="AC142" s="222"/>
    </row>
    <row r="143" ht="26.1" customHeight="1" spans="1:29">
      <c r="A143" s="221" t="s">
        <v>395</v>
      </c>
      <c r="B143" s="223">
        <v>1402.77</v>
      </c>
      <c r="C143" s="223">
        <v>475.59</v>
      </c>
      <c r="D143" s="222"/>
      <c r="E143" s="222"/>
      <c r="F143" s="222">
        <v>475.59</v>
      </c>
      <c r="G143" s="222"/>
      <c r="H143" s="223"/>
      <c r="I143" s="222"/>
      <c r="J143" s="222"/>
      <c r="K143" s="222"/>
      <c r="L143" s="222"/>
      <c r="M143" s="222"/>
      <c r="N143" s="222"/>
      <c r="O143" s="222"/>
      <c r="P143" s="222"/>
      <c r="Q143" s="222"/>
      <c r="R143" s="222"/>
      <c r="S143" s="223"/>
      <c r="T143" s="222"/>
      <c r="U143" s="223">
        <v>927.18</v>
      </c>
      <c r="V143" s="222">
        <v>927.18</v>
      </c>
      <c r="W143" s="222"/>
      <c r="X143" s="223"/>
      <c r="Y143" s="222"/>
      <c r="Z143" s="223"/>
      <c r="AA143" s="222"/>
      <c r="AB143" s="222"/>
      <c r="AC143" s="222"/>
    </row>
    <row r="144" ht="26.1" customHeight="1" spans="1:29">
      <c r="A144" s="221" t="s">
        <v>396</v>
      </c>
      <c r="B144" s="222">
        <v>242.8</v>
      </c>
      <c r="C144" s="223">
        <v>77.9</v>
      </c>
      <c r="D144" s="222">
        <v>64.3</v>
      </c>
      <c r="E144" s="222"/>
      <c r="F144" s="222"/>
      <c r="G144" s="222">
        <v>13.6</v>
      </c>
      <c r="H144" s="223">
        <v>9.16</v>
      </c>
      <c r="I144" s="222">
        <v>7.32</v>
      </c>
      <c r="J144" s="222"/>
      <c r="K144" s="222"/>
      <c r="L144" s="222"/>
      <c r="M144" s="222"/>
      <c r="N144" s="222"/>
      <c r="O144" s="222"/>
      <c r="P144" s="222">
        <v>1.6</v>
      </c>
      <c r="Q144" s="222"/>
      <c r="R144" s="222">
        <v>0.24</v>
      </c>
      <c r="S144" s="223"/>
      <c r="T144" s="222"/>
      <c r="U144" s="223">
        <v>155.74</v>
      </c>
      <c r="V144" s="222">
        <v>152.51</v>
      </c>
      <c r="W144" s="222">
        <v>3.23</v>
      </c>
      <c r="X144" s="223"/>
      <c r="Y144" s="222"/>
      <c r="Z144" s="223"/>
      <c r="AA144" s="222"/>
      <c r="AB144" s="222"/>
      <c r="AC144" s="222"/>
    </row>
    <row r="145" ht="26.1" customHeight="1" spans="1:29">
      <c r="A145" s="221" t="s">
        <v>397</v>
      </c>
      <c r="B145" s="222">
        <v>242.8</v>
      </c>
      <c r="C145" s="223">
        <v>77.9</v>
      </c>
      <c r="D145" s="222">
        <v>64.3</v>
      </c>
      <c r="E145" s="222"/>
      <c r="F145" s="222"/>
      <c r="G145" s="222">
        <v>13.6</v>
      </c>
      <c r="H145" s="223">
        <v>9.16</v>
      </c>
      <c r="I145" s="222">
        <v>7.32</v>
      </c>
      <c r="J145" s="222"/>
      <c r="K145" s="222"/>
      <c r="L145" s="222"/>
      <c r="M145" s="222"/>
      <c r="N145" s="222"/>
      <c r="O145" s="222"/>
      <c r="P145" s="222">
        <v>1.6</v>
      </c>
      <c r="Q145" s="222"/>
      <c r="R145" s="222">
        <v>0.24</v>
      </c>
      <c r="S145" s="223"/>
      <c r="T145" s="222"/>
      <c r="U145" s="223">
        <v>155.74</v>
      </c>
      <c r="V145" s="222">
        <v>152.51</v>
      </c>
      <c r="W145" s="222">
        <v>3.23</v>
      </c>
      <c r="X145" s="223"/>
      <c r="Y145" s="222"/>
      <c r="Z145" s="223"/>
      <c r="AA145" s="222"/>
      <c r="AB145" s="222"/>
      <c r="AC145" s="222"/>
    </row>
    <row r="146" ht="26.1" customHeight="1" spans="1:29">
      <c r="A146" s="221" t="s">
        <v>398</v>
      </c>
      <c r="B146" s="223">
        <v>87.06</v>
      </c>
      <c r="C146" s="223">
        <v>77.9</v>
      </c>
      <c r="D146" s="222">
        <v>64.3</v>
      </c>
      <c r="E146" s="222"/>
      <c r="F146" s="222"/>
      <c r="G146" s="222">
        <v>13.6</v>
      </c>
      <c r="H146" s="223">
        <v>9.16</v>
      </c>
      <c r="I146" s="222">
        <v>7.32</v>
      </c>
      <c r="J146" s="222"/>
      <c r="K146" s="222"/>
      <c r="L146" s="222"/>
      <c r="M146" s="222"/>
      <c r="N146" s="222"/>
      <c r="O146" s="222"/>
      <c r="P146" s="222">
        <v>1.6</v>
      </c>
      <c r="Q146" s="222"/>
      <c r="R146" s="222">
        <v>0.24</v>
      </c>
      <c r="S146" s="223"/>
      <c r="T146" s="222"/>
      <c r="U146" s="223"/>
      <c r="V146" s="222"/>
      <c r="W146" s="222"/>
      <c r="X146" s="223"/>
      <c r="Y146" s="222"/>
      <c r="Z146" s="223"/>
      <c r="AA146" s="222"/>
      <c r="AB146" s="222"/>
      <c r="AC146" s="222"/>
    </row>
    <row r="147" ht="26.1" customHeight="1" spans="1:29">
      <c r="A147" s="221" t="s">
        <v>399</v>
      </c>
      <c r="B147" s="223">
        <v>134.02</v>
      </c>
      <c r="C147" s="223"/>
      <c r="D147" s="222"/>
      <c r="E147" s="222"/>
      <c r="F147" s="222"/>
      <c r="G147" s="222"/>
      <c r="H147" s="223"/>
      <c r="I147" s="222"/>
      <c r="J147" s="222"/>
      <c r="K147" s="222"/>
      <c r="L147" s="222"/>
      <c r="M147" s="222"/>
      <c r="N147" s="222"/>
      <c r="O147" s="222"/>
      <c r="P147" s="222"/>
      <c r="Q147" s="222"/>
      <c r="R147" s="222"/>
      <c r="S147" s="223"/>
      <c r="T147" s="222"/>
      <c r="U147" s="223">
        <v>134.02</v>
      </c>
      <c r="V147" s="222">
        <v>131.3</v>
      </c>
      <c r="W147" s="222">
        <v>2.72</v>
      </c>
      <c r="X147" s="223"/>
      <c r="Y147" s="222"/>
      <c r="Z147" s="223"/>
      <c r="AA147" s="222"/>
      <c r="AB147" s="222"/>
      <c r="AC147" s="222"/>
    </row>
    <row r="148" ht="26.1" customHeight="1" spans="1:29">
      <c r="A148" s="221" t="s">
        <v>400</v>
      </c>
      <c r="B148" s="223">
        <v>21.72</v>
      </c>
      <c r="C148" s="223"/>
      <c r="D148" s="222"/>
      <c r="E148" s="222"/>
      <c r="F148" s="222"/>
      <c r="G148" s="222"/>
      <c r="H148" s="223"/>
      <c r="I148" s="222"/>
      <c r="J148" s="222"/>
      <c r="K148" s="222"/>
      <c r="L148" s="222"/>
      <c r="M148" s="222"/>
      <c r="N148" s="222"/>
      <c r="O148" s="222"/>
      <c r="P148" s="222"/>
      <c r="Q148" s="222"/>
      <c r="R148" s="222"/>
      <c r="S148" s="223"/>
      <c r="T148" s="222"/>
      <c r="U148" s="223">
        <v>21.72</v>
      </c>
      <c r="V148" s="222">
        <v>21.21</v>
      </c>
      <c r="W148" s="222">
        <v>0.51</v>
      </c>
      <c r="X148" s="223"/>
      <c r="Y148" s="222"/>
      <c r="Z148" s="223"/>
      <c r="AA148" s="222"/>
      <c r="AB148" s="222"/>
      <c r="AC148" s="222"/>
    </row>
    <row r="149" ht="26.1" customHeight="1" spans="1:29">
      <c r="A149" s="224" t="s">
        <v>135</v>
      </c>
      <c r="B149" s="225">
        <v>23014.12</v>
      </c>
      <c r="C149" s="226">
        <v>7564.97</v>
      </c>
      <c r="D149" s="225">
        <v>5246.43</v>
      </c>
      <c r="E149" s="225">
        <v>1538.54</v>
      </c>
      <c r="F149" s="225">
        <v>475.59</v>
      </c>
      <c r="G149" s="225">
        <v>304.41</v>
      </c>
      <c r="H149" s="226">
        <v>1357.09</v>
      </c>
      <c r="I149" s="225">
        <v>1135.43</v>
      </c>
      <c r="J149" s="225"/>
      <c r="K149" s="225"/>
      <c r="L149" s="225"/>
      <c r="M149" s="225">
        <v>83.4</v>
      </c>
      <c r="N149" s="225"/>
      <c r="O149" s="225"/>
      <c r="P149" s="225">
        <v>111.5</v>
      </c>
      <c r="Q149" s="225">
        <v>11.61</v>
      </c>
      <c r="R149" s="225">
        <v>15.15</v>
      </c>
      <c r="S149" s="226">
        <v>0.6</v>
      </c>
      <c r="T149" s="225">
        <v>0.6</v>
      </c>
      <c r="U149" s="226">
        <v>12268.96</v>
      </c>
      <c r="V149" s="225">
        <v>11694.82</v>
      </c>
      <c r="W149" s="225">
        <v>574.14</v>
      </c>
      <c r="X149" s="226"/>
      <c r="Y149" s="225"/>
      <c r="Z149" s="226">
        <v>1822.5</v>
      </c>
      <c r="AA149" s="225">
        <v>1404.3</v>
      </c>
      <c r="AB149" s="225">
        <v>418.2</v>
      </c>
      <c r="AC149" s="225"/>
    </row>
  </sheetData>
  <mergeCells count="10">
    <mergeCell ref="A2:AC2"/>
    <mergeCell ref="A3:AC3"/>
    <mergeCell ref="C4:G4"/>
    <mergeCell ref="H4:R4"/>
    <mergeCell ref="S4:T4"/>
    <mergeCell ref="U4:W4"/>
    <mergeCell ref="X4:Y4"/>
    <mergeCell ref="Z4:AC4"/>
    <mergeCell ref="A4:A5"/>
    <mergeCell ref="B4:B5"/>
  </mergeCells>
  <pageMargins left="0.704999983310699" right="0.704999983310699" top="0.745000004768372" bottom="0.745000004768372" header="0.310000002384186" footer="0.31000000238418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11"/>
  <sheetViews>
    <sheetView showGridLines="0" zoomScale="120" zoomScaleNormal="120" workbookViewId="0">
      <selection activeCell="D27" sqref="D27"/>
    </sheetView>
  </sheetViews>
  <sheetFormatPr defaultColWidth="18" defaultRowHeight="14.25" customHeight="1" outlineLevelCol="4"/>
  <cols>
    <col min="1" max="1" width="12.25" style="31" customWidth="1"/>
    <col min="2" max="2" width="16.25" style="31" customWidth="1"/>
    <col min="3" max="16384" width="18" style="31"/>
  </cols>
  <sheetData>
    <row r="1" ht="19.5" customHeight="1" spans="1:5">
      <c r="A1" s="184"/>
      <c r="E1" s="185"/>
    </row>
    <row r="2" ht="24" customHeight="1" spans="1:5">
      <c r="A2" s="186" t="s">
        <v>401</v>
      </c>
      <c r="B2" s="186"/>
      <c r="C2" s="186"/>
      <c r="D2" s="186"/>
      <c r="E2" s="186"/>
    </row>
    <row r="3" ht="19.5" customHeight="1" spans="1:5">
      <c r="A3" s="187"/>
      <c r="E3" s="188" t="s">
        <v>21</v>
      </c>
    </row>
    <row r="4" ht="31.5" customHeight="1" spans="1:5">
      <c r="A4" s="189" t="s">
        <v>402</v>
      </c>
      <c r="B4" s="190"/>
      <c r="C4" s="191" t="s">
        <v>82</v>
      </c>
      <c r="D4" s="192" t="s">
        <v>24</v>
      </c>
      <c r="E4" s="193"/>
    </row>
    <row r="5" ht="38.25" customHeight="1" spans="1:5">
      <c r="A5" s="194"/>
      <c r="B5" s="195"/>
      <c r="C5" s="196"/>
      <c r="D5" s="197" t="s">
        <v>27</v>
      </c>
      <c r="E5" s="198" t="s">
        <v>83</v>
      </c>
    </row>
    <row r="6" ht="19.5" customHeight="1" spans="1:5">
      <c r="A6" s="199" t="s">
        <v>403</v>
      </c>
      <c r="B6" s="200"/>
      <c r="C6" s="201"/>
      <c r="D6" s="202"/>
      <c r="E6" s="203" t="str">
        <f t="shared" ref="E6:E11" si="0">IFERROR($D6/C6,"")</f>
        <v/>
      </c>
    </row>
    <row r="7" ht="19.5" customHeight="1" spans="1:5">
      <c r="A7" s="204" t="s">
        <v>404</v>
      </c>
      <c r="B7" s="205" t="s">
        <v>237</v>
      </c>
      <c r="C7" s="206">
        <f>SUM(C8:C9)</f>
        <v>215</v>
      </c>
      <c r="D7" s="207">
        <f>SUM(D8:D9)</f>
        <v>168</v>
      </c>
      <c r="E7" s="203">
        <f t="shared" si="0"/>
        <v>0.781395348837209</v>
      </c>
    </row>
    <row r="8" ht="19.5" customHeight="1" spans="1:5">
      <c r="A8" s="204"/>
      <c r="B8" s="205" t="s">
        <v>405</v>
      </c>
      <c r="C8" s="208"/>
      <c r="D8" s="202"/>
      <c r="E8" s="203" t="str">
        <f t="shared" si="0"/>
        <v/>
      </c>
    </row>
    <row r="9" ht="19.5" customHeight="1" spans="1:5">
      <c r="A9" s="204"/>
      <c r="B9" s="205" t="s">
        <v>406</v>
      </c>
      <c r="C9" s="208">
        <v>215</v>
      </c>
      <c r="D9" s="202">
        <v>168</v>
      </c>
      <c r="E9" s="203">
        <f t="shared" si="0"/>
        <v>0.781395348837209</v>
      </c>
    </row>
    <row r="10" ht="19.5" customHeight="1" spans="1:5">
      <c r="A10" s="199" t="s">
        <v>407</v>
      </c>
      <c r="B10" s="200"/>
      <c r="C10" s="208">
        <v>12</v>
      </c>
      <c r="D10" s="202">
        <v>10</v>
      </c>
      <c r="E10" s="203">
        <f t="shared" si="0"/>
        <v>0.833333333333333</v>
      </c>
    </row>
    <row r="11" ht="19.5" customHeight="1" spans="1:5">
      <c r="A11" s="209" t="s">
        <v>408</v>
      </c>
      <c r="B11" s="210"/>
      <c r="C11" s="211">
        <f>SUM(C6:C7,C10)</f>
        <v>227</v>
      </c>
      <c r="D11" s="211">
        <f>SUM(D6:D7,D10)</f>
        <v>178</v>
      </c>
      <c r="E11" s="203">
        <f t="shared" si="0"/>
        <v>0.784140969162996</v>
      </c>
    </row>
  </sheetData>
  <mergeCells count="8">
    <mergeCell ref="A2:E2"/>
    <mergeCell ref="D4:E4"/>
    <mergeCell ref="A6:B6"/>
    <mergeCell ref="A10:B10"/>
    <mergeCell ref="A11:B11"/>
    <mergeCell ref="A7:A9"/>
    <mergeCell ref="C4:C5"/>
    <mergeCell ref="A4:B5"/>
  </mergeCells>
  <pageMargins left="0.74" right="0.74" top="0.78" bottom="0.78" header="0.32" footer="0.32"/>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92D050"/>
    <pageSetUpPr autoPageBreaks="0"/>
  </sheetPr>
  <dimension ref="A1:E5"/>
  <sheetViews>
    <sheetView showZeros="0" workbookViewId="0">
      <selection activeCell="A2" sqref="A2"/>
    </sheetView>
  </sheetViews>
  <sheetFormatPr defaultColWidth="9" defaultRowHeight="15.75" outlineLevelRow="4" outlineLevelCol="4"/>
  <cols>
    <col min="1" max="1" width="41.875" style="92" customWidth="1"/>
    <col min="2" max="5" width="19.25" style="92" customWidth="1"/>
    <col min="6" max="256" width="9" style="93"/>
    <col min="257" max="257" width="41.875" style="93" customWidth="1"/>
    <col min="258" max="261" width="19.25" style="93" customWidth="1"/>
    <col min="262" max="512" width="9" style="93"/>
    <col min="513" max="513" width="41.875" style="93" customWidth="1"/>
    <col min="514" max="517" width="19.25" style="93" customWidth="1"/>
    <col min="518" max="768" width="9" style="93"/>
    <col min="769" max="769" width="41.875" style="93" customWidth="1"/>
    <col min="770" max="773" width="19.25" style="93" customWidth="1"/>
    <col min="774" max="1024" width="9" style="93"/>
    <col min="1025" max="1025" width="41.875" style="93" customWidth="1"/>
    <col min="1026" max="1029" width="19.25" style="93" customWidth="1"/>
    <col min="1030" max="1280" width="9" style="93"/>
    <col min="1281" max="1281" width="41.875" style="93" customWidth="1"/>
    <col min="1282" max="1285" width="19.25" style="93" customWidth="1"/>
    <col min="1286" max="1536" width="9" style="93"/>
    <col min="1537" max="1537" width="41.875" style="93" customWidth="1"/>
    <col min="1538" max="1541" width="19.25" style="93" customWidth="1"/>
    <col min="1542" max="1792" width="9" style="93"/>
    <col min="1793" max="1793" width="41.875" style="93" customWidth="1"/>
    <col min="1794" max="1797" width="19.25" style="93" customWidth="1"/>
    <col min="1798" max="2048" width="9" style="93"/>
    <col min="2049" max="2049" width="41.875" style="93" customWidth="1"/>
    <col min="2050" max="2053" width="19.25" style="93" customWidth="1"/>
    <col min="2054" max="2304" width="9" style="93"/>
    <col min="2305" max="2305" width="41.875" style="93" customWidth="1"/>
    <col min="2306" max="2309" width="19.25" style="93" customWidth="1"/>
    <col min="2310" max="2560" width="9" style="93"/>
    <col min="2561" max="2561" width="41.875" style="93" customWidth="1"/>
    <col min="2562" max="2565" width="19.25" style="93" customWidth="1"/>
    <col min="2566" max="2816" width="9" style="93"/>
    <col min="2817" max="2817" width="41.875" style="93" customWidth="1"/>
    <col min="2818" max="2821" width="19.25" style="93" customWidth="1"/>
    <col min="2822" max="3072" width="9" style="93"/>
    <col min="3073" max="3073" width="41.875" style="93" customWidth="1"/>
    <col min="3074" max="3077" width="19.25" style="93" customWidth="1"/>
    <col min="3078" max="3328" width="9" style="93"/>
    <col min="3329" max="3329" width="41.875" style="93" customWidth="1"/>
    <col min="3330" max="3333" width="19.25" style="93" customWidth="1"/>
    <col min="3334" max="3584" width="9" style="93"/>
    <col min="3585" max="3585" width="41.875" style="93" customWidth="1"/>
    <col min="3586" max="3589" width="19.25" style="93" customWidth="1"/>
    <col min="3590" max="3840" width="9" style="93"/>
    <col min="3841" max="3841" width="41.875" style="93" customWidth="1"/>
    <col min="3842" max="3845" width="19.25" style="93" customWidth="1"/>
    <col min="3846" max="4096" width="9" style="93"/>
    <col min="4097" max="4097" width="41.875" style="93" customWidth="1"/>
    <col min="4098" max="4101" width="19.25" style="93" customWidth="1"/>
    <col min="4102" max="4352" width="9" style="93"/>
    <col min="4353" max="4353" width="41.875" style="93" customWidth="1"/>
    <col min="4354" max="4357" width="19.25" style="93" customWidth="1"/>
    <col min="4358" max="4608" width="9" style="93"/>
    <col min="4609" max="4609" width="41.875" style="93" customWidth="1"/>
    <col min="4610" max="4613" width="19.25" style="93" customWidth="1"/>
    <col min="4614" max="4864" width="9" style="93"/>
    <col min="4865" max="4865" width="41.875" style="93" customWidth="1"/>
    <col min="4866" max="4869" width="19.25" style="93" customWidth="1"/>
    <col min="4870" max="5120" width="9" style="93"/>
    <col min="5121" max="5121" width="41.875" style="93" customWidth="1"/>
    <col min="5122" max="5125" width="19.25" style="93" customWidth="1"/>
    <col min="5126" max="5376" width="9" style="93"/>
    <col min="5377" max="5377" width="41.875" style="93" customWidth="1"/>
    <col min="5378" max="5381" width="19.25" style="93" customWidth="1"/>
    <col min="5382" max="5632" width="9" style="93"/>
    <col min="5633" max="5633" width="41.875" style="93" customWidth="1"/>
    <col min="5634" max="5637" width="19.25" style="93" customWidth="1"/>
    <col min="5638" max="5888" width="9" style="93"/>
    <col min="5889" max="5889" width="41.875" style="93" customWidth="1"/>
    <col min="5890" max="5893" width="19.25" style="93" customWidth="1"/>
    <col min="5894" max="6144" width="9" style="93"/>
    <col min="6145" max="6145" width="41.875" style="93" customWidth="1"/>
    <col min="6146" max="6149" width="19.25" style="93" customWidth="1"/>
    <col min="6150" max="6400" width="9" style="93"/>
    <col min="6401" max="6401" width="41.875" style="93" customWidth="1"/>
    <col min="6402" max="6405" width="19.25" style="93" customWidth="1"/>
    <col min="6406" max="6656" width="9" style="93"/>
    <col min="6657" max="6657" width="41.875" style="93" customWidth="1"/>
    <col min="6658" max="6661" width="19.25" style="93" customWidth="1"/>
    <col min="6662" max="6912" width="9" style="93"/>
    <col min="6913" max="6913" width="41.875" style="93" customWidth="1"/>
    <col min="6914" max="6917" width="19.25" style="93" customWidth="1"/>
    <col min="6918" max="7168" width="9" style="93"/>
    <col min="7169" max="7169" width="41.875" style="93" customWidth="1"/>
    <col min="7170" max="7173" width="19.25" style="93" customWidth="1"/>
    <col min="7174" max="7424" width="9" style="93"/>
    <col min="7425" max="7425" width="41.875" style="93" customWidth="1"/>
    <col min="7426" max="7429" width="19.25" style="93" customWidth="1"/>
    <col min="7430" max="7680" width="9" style="93"/>
    <col min="7681" max="7681" width="41.875" style="93" customWidth="1"/>
    <col min="7682" max="7685" width="19.25" style="93" customWidth="1"/>
    <col min="7686" max="7936" width="9" style="93"/>
    <col min="7937" max="7937" width="41.875" style="93" customWidth="1"/>
    <col min="7938" max="7941" width="19.25" style="93" customWidth="1"/>
    <col min="7942" max="8192" width="9" style="93"/>
    <col min="8193" max="8193" width="41.875" style="93" customWidth="1"/>
    <col min="8194" max="8197" width="19.25" style="93" customWidth="1"/>
    <col min="8198" max="8448" width="9" style="93"/>
    <col min="8449" max="8449" width="41.875" style="93" customWidth="1"/>
    <col min="8450" max="8453" width="19.25" style="93" customWidth="1"/>
    <col min="8454" max="8704" width="9" style="93"/>
    <col min="8705" max="8705" width="41.875" style="93" customWidth="1"/>
    <col min="8706" max="8709" width="19.25" style="93" customWidth="1"/>
    <col min="8710" max="8960" width="9" style="93"/>
    <col min="8961" max="8961" width="41.875" style="93" customWidth="1"/>
    <col min="8962" max="8965" width="19.25" style="93" customWidth="1"/>
    <col min="8966" max="9216" width="9" style="93"/>
    <col min="9217" max="9217" width="41.875" style="93" customWidth="1"/>
    <col min="9218" max="9221" width="19.25" style="93" customWidth="1"/>
    <col min="9222" max="9472" width="9" style="93"/>
    <col min="9473" max="9473" width="41.875" style="93" customWidth="1"/>
    <col min="9474" max="9477" width="19.25" style="93" customWidth="1"/>
    <col min="9478" max="9728" width="9" style="93"/>
    <col min="9729" max="9729" width="41.875" style="93" customWidth="1"/>
    <col min="9730" max="9733" width="19.25" style="93" customWidth="1"/>
    <col min="9734" max="9984" width="9" style="93"/>
    <col min="9985" max="9985" width="41.875" style="93" customWidth="1"/>
    <col min="9986" max="9989" width="19.25" style="93" customWidth="1"/>
    <col min="9990" max="10240" width="9" style="93"/>
    <col min="10241" max="10241" width="41.875" style="93" customWidth="1"/>
    <col min="10242" max="10245" width="19.25" style="93" customWidth="1"/>
    <col min="10246" max="10496" width="9" style="93"/>
    <col min="10497" max="10497" width="41.875" style="93" customWidth="1"/>
    <col min="10498" max="10501" width="19.25" style="93" customWidth="1"/>
    <col min="10502" max="10752" width="9" style="93"/>
    <col min="10753" max="10753" width="41.875" style="93" customWidth="1"/>
    <col min="10754" max="10757" width="19.25" style="93" customWidth="1"/>
    <col min="10758" max="11008" width="9" style="93"/>
    <col min="11009" max="11009" width="41.875" style="93" customWidth="1"/>
    <col min="11010" max="11013" width="19.25" style="93" customWidth="1"/>
    <col min="11014" max="11264" width="9" style="93"/>
    <col min="11265" max="11265" width="41.875" style="93" customWidth="1"/>
    <col min="11266" max="11269" width="19.25" style="93" customWidth="1"/>
    <col min="11270" max="11520" width="9" style="93"/>
    <col min="11521" max="11521" width="41.875" style="93" customWidth="1"/>
    <col min="11522" max="11525" width="19.25" style="93" customWidth="1"/>
    <col min="11526" max="11776" width="9" style="93"/>
    <col min="11777" max="11777" width="41.875" style="93" customWidth="1"/>
    <col min="11778" max="11781" width="19.25" style="93" customWidth="1"/>
    <col min="11782" max="12032" width="9" style="93"/>
    <col min="12033" max="12033" width="41.875" style="93" customWidth="1"/>
    <col min="12034" max="12037" width="19.25" style="93" customWidth="1"/>
    <col min="12038" max="12288" width="9" style="93"/>
    <col min="12289" max="12289" width="41.875" style="93" customWidth="1"/>
    <col min="12290" max="12293" width="19.25" style="93" customWidth="1"/>
    <col min="12294" max="12544" width="9" style="93"/>
    <col min="12545" max="12545" width="41.875" style="93" customWidth="1"/>
    <col min="12546" max="12549" width="19.25" style="93" customWidth="1"/>
    <col min="12550" max="12800" width="9" style="93"/>
    <col min="12801" max="12801" width="41.875" style="93" customWidth="1"/>
    <col min="12802" max="12805" width="19.25" style="93" customWidth="1"/>
    <col min="12806" max="13056" width="9" style="93"/>
    <col min="13057" max="13057" width="41.875" style="93" customWidth="1"/>
    <col min="13058" max="13061" width="19.25" style="93" customWidth="1"/>
    <col min="13062" max="13312" width="9" style="93"/>
    <col min="13313" max="13313" width="41.875" style="93" customWidth="1"/>
    <col min="13314" max="13317" width="19.25" style="93" customWidth="1"/>
    <col min="13318" max="13568" width="9" style="93"/>
    <col min="13569" max="13569" width="41.875" style="93" customWidth="1"/>
    <col min="13570" max="13573" width="19.25" style="93" customWidth="1"/>
    <col min="13574" max="13824" width="9" style="93"/>
    <col min="13825" max="13825" width="41.875" style="93" customWidth="1"/>
    <col min="13826" max="13829" width="19.25" style="93" customWidth="1"/>
    <col min="13830" max="14080" width="9" style="93"/>
    <col min="14081" max="14081" width="41.875" style="93" customWidth="1"/>
    <col min="14082" max="14085" width="19.25" style="93" customWidth="1"/>
    <col min="14086" max="14336" width="9" style="93"/>
    <col min="14337" max="14337" width="41.875" style="93" customWidth="1"/>
    <col min="14338" max="14341" width="19.25" style="93" customWidth="1"/>
    <col min="14342" max="14592" width="9" style="93"/>
    <col min="14593" max="14593" width="41.875" style="93" customWidth="1"/>
    <col min="14594" max="14597" width="19.25" style="93" customWidth="1"/>
    <col min="14598" max="14848" width="9" style="93"/>
    <col min="14849" max="14849" width="41.875" style="93" customWidth="1"/>
    <col min="14850" max="14853" width="19.25" style="93" customWidth="1"/>
    <col min="14854" max="15104" width="9" style="93"/>
    <col min="15105" max="15105" width="41.875" style="93" customWidth="1"/>
    <col min="15106" max="15109" width="19.25" style="93" customWidth="1"/>
    <col min="15110" max="15360" width="9" style="93"/>
    <col min="15361" max="15361" width="41.875" style="93" customWidth="1"/>
    <col min="15362" max="15365" width="19.25" style="93" customWidth="1"/>
    <col min="15366" max="15616" width="9" style="93"/>
    <col min="15617" max="15617" width="41.875" style="93" customWidth="1"/>
    <col min="15618" max="15621" width="19.25" style="93" customWidth="1"/>
    <col min="15622" max="15872" width="9" style="93"/>
    <col min="15873" max="15873" width="41.875" style="93" customWidth="1"/>
    <col min="15874" max="15877" width="19.25" style="93" customWidth="1"/>
    <col min="15878" max="16128" width="9" style="93"/>
    <col min="16129" max="16129" width="41.875" style="93" customWidth="1"/>
    <col min="16130" max="16133" width="19.25" style="93" customWidth="1"/>
    <col min="16134" max="16384" width="9" style="93"/>
  </cols>
  <sheetData>
    <row r="1" ht="33" customHeight="1" spans="1:5">
      <c r="A1" s="94" t="s">
        <v>409</v>
      </c>
      <c r="B1" s="94"/>
      <c r="C1" s="94"/>
      <c r="D1" s="94"/>
      <c r="E1" s="94"/>
    </row>
    <row r="2" ht="21.75" customHeight="1" spans="1:5">
      <c r="A2" s="95"/>
      <c r="B2" s="95"/>
      <c r="C2" s="95"/>
      <c r="D2" s="95"/>
      <c r="E2" s="96" t="s">
        <v>410</v>
      </c>
    </row>
    <row r="3" ht="30" customHeight="1" spans="1:5">
      <c r="A3" s="97" t="s">
        <v>411</v>
      </c>
      <c r="B3" s="98" t="s">
        <v>412</v>
      </c>
      <c r="C3" s="98"/>
      <c r="D3" s="98" t="s">
        <v>413</v>
      </c>
      <c r="E3" s="98"/>
    </row>
    <row r="4" ht="30" customHeight="1" spans="1:5">
      <c r="A4" s="97"/>
      <c r="B4" s="97" t="s">
        <v>414</v>
      </c>
      <c r="C4" s="97" t="s">
        <v>415</v>
      </c>
      <c r="D4" s="97" t="s">
        <v>414</v>
      </c>
      <c r="E4" s="97" t="s">
        <v>415</v>
      </c>
    </row>
    <row r="5" ht="30" customHeight="1" spans="1:5">
      <c r="A5" s="179" t="s">
        <v>416</v>
      </c>
      <c r="B5" s="180">
        <v>56621</v>
      </c>
      <c r="C5" s="181">
        <v>56460</v>
      </c>
      <c r="D5" s="182">
        <v>57440</v>
      </c>
      <c r="E5" s="183">
        <v>57440</v>
      </c>
    </row>
  </sheetData>
  <mergeCells count="4">
    <mergeCell ref="A1:E1"/>
    <mergeCell ref="B3:C3"/>
    <mergeCell ref="D3:E3"/>
    <mergeCell ref="A3:A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301"/>
  <sheetViews>
    <sheetView showGridLines="0" workbookViewId="0">
      <selection activeCell="A1" sqref="A1"/>
    </sheetView>
  </sheetViews>
  <sheetFormatPr defaultColWidth="8.75" defaultRowHeight="13.5" customHeight="1"/>
  <cols>
    <col min="1" max="1" width="9.375" style="31" customWidth="1"/>
    <col min="2" max="2" width="53.375" style="31" customWidth="1"/>
    <col min="3" max="4" width="12.625" style="31" customWidth="1"/>
    <col min="5" max="5" width="16" style="31" customWidth="1"/>
    <col min="6" max="6" width="8.375" style="31" customWidth="1"/>
    <col min="7" max="7" width="59.25" style="31" customWidth="1"/>
    <col min="8" max="8" width="10.375" style="31" customWidth="1"/>
    <col min="9" max="9" width="12.125" style="31" customWidth="1"/>
    <col min="10" max="10" width="16" style="31" customWidth="1"/>
    <col min="11" max="16384" width="8.75" style="31"/>
  </cols>
  <sheetData>
    <row r="1" ht="14.25" customHeight="1" spans="1:10">
      <c r="A1" s="131"/>
      <c r="B1" s="132"/>
      <c r="C1" s="133"/>
      <c r="D1" s="133"/>
      <c r="E1" s="134"/>
      <c r="F1" s="135"/>
      <c r="G1" s="135"/>
      <c r="H1" s="135"/>
      <c r="I1" s="135"/>
      <c r="J1" s="135"/>
    </row>
    <row r="2" ht="24" customHeight="1" spans="1:10">
      <c r="A2" s="136" t="s">
        <v>417</v>
      </c>
      <c r="B2" s="136"/>
      <c r="C2" s="136"/>
      <c r="D2" s="136"/>
      <c r="E2" s="136"/>
      <c r="F2" s="136"/>
      <c r="G2" s="136"/>
      <c r="H2" s="136"/>
      <c r="I2" s="136"/>
      <c r="J2" s="136"/>
    </row>
    <row r="3" ht="14.25" customHeight="1" spans="1:10">
      <c r="A3" s="137"/>
      <c r="B3" s="135"/>
      <c r="C3" s="135"/>
      <c r="D3" s="135"/>
      <c r="E3" s="135"/>
      <c r="F3" s="135"/>
      <c r="G3" s="135"/>
      <c r="H3" s="135"/>
      <c r="I3" s="135"/>
      <c r="J3" s="135" t="s">
        <v>418</v>
      </c>
    </row>
    <row r="4" ht="28.5" customHeight="1" spans="1:10">
      <c r="A4" s="138" t="s">
        <v>138</v>
      </c>
      <c r="B4" s="138"/>
      <c r="C4" s="138"/>
      <c r="D4" s="138"/>
      <c r="E4" s="138"/>
      <c r="F4" s="138" t="s">
        <v>139</v>
      </c>
      <c r="G4" s="138"/>
      <c r="H4" s="138"/>
      <c r="I4" s="138"/>
      <c r="J4" s="138"/>
    </row>
    <row r="5" ht="19.5" customHeight="1" spans="1:10">
      <c r="A5" s="139" t="s">
        <v>140</v>
      </c>
      <c r="B5" s="140" t="s">
        <v>22</v>
      </c>
      <c r="C5" s="139" t="s">
        <v>82</v>
      </c>
      <c r="D5" s="139" t="s">
        <v>24</v>
      </c>
      <c r="E5" s="139"/>
      <c r="F5" s="139" t="s">
        <v>140</v>
      </c>
      <c r="G5" s="140" t="s">
        <v>22</v>
      </c>
      <c r="H5" s="139" t="s">
        <v>82</v>
      </c>
      <c r="I5" s="139" t="s">
        <v>24</v>
      </c>
      <c r="J5" s="139"/>
    </row>
    <row r="6" ht="60" customHeight="1" spans="1:10">
      <c r="A6" s="139"/>
      <c r="B6" s="141"/>
      <c r="C6" s="139"/>
      <c r="D6" s="139" t="s">
        <v>27</v>
      </c>
      <c r="E6" s="142" t="s">
        <v>83</v>
      </c>
      <c r="F6" s="139"/>
      <c r="G6" s="141"/>
      <c r="H6" s="139"/>
      <c r="I6" s="139" t="s">
        <v>27</v>
      </c>
      <c r="J6" s="142" t="s">
        <v>83</v>
      </c>
    </row>
    <row r="7" ht="15" customHeight="1" spans="1:10">
      <c r="A7" s="143" t="s">
        <v>419</v>
      </c>
      <c r="B7" s="144" t="s">
        <v>420</v>
      </c>
      <c r="C7" s="145">
        <f>SUM(C8,C10:C14,C20,C22,C25:C27,C29,C30,C31:C32,C38,C39)</f>
        <v>2300</v>
      </c>
      <c r="D7" s="145">
        <f>SUM(D8,D10:D14,D20,D22,D25:D27,D29,D30,D31:D32,D38,D39)</f>
        <v>618</v>
      </c>
      <c r="E7" s="146">
        <f t="shared" ref="E7:E38" si="0">IFERROR($D7/C7,)</f>
        <v>0.268695652173913</v>
      </c>
      <c r="F7" s="143" t="s">
        <v>95</v>
      </c>
      <c r="G7" s="143" t="s">
        <v>96</v>
      </c>
      <c r="H7" s="145">
        <f>SUM(H8)</f>
        <v>0</v>
      </c>
      <c r="I7" s="145">
        <f>SUM(I8)</f>
        <v>0</v>
      </c>
      <c r="J7" s="157">
        <f t="shared" ref="J7:J70" si="1">IFERROR($I7/H7,)</f>
        <v>0</v>
      </c>
    </row>
    <row r="8" ht="17.25" customHeight="1" spans="1:10">
      <c r="A8" s="143" t="s">
        <v>421</v>
      </c>
      <c r="B8" s="147" t="s">
        <v>422</v>
      </c>
      <c r="C8" s="145">
        <f>SUM(C9)</f>
        <v>0</v>
      </c>
      <c r="D8" s="148">
        <f>SUM(D9)</f>
        <v>0</v>
      </c>
      <c r="E8" s="146">
        <f t="shared" si="0"/>
        <v>0</v>
      </c>
      <c r="F8" s="143" t="s">
        <v>423</v>
      </c>
      <c r="G8" s="143" t="s">
        <v>424</v>
      </c>
      <c r="H8" s="145">
        <f>SUM(H9:H14)</f>
        <v>0</v>
      </c>
      <c r="I8" s="148">
        <f>SUM(I9:I14)</f>
        <v>0</v>
      </c>
      <c r="J8" s="157">
        <f t="shared" si="1"/>
        <v>0</v>
      </c>
    </row>
    <row r="9" ht="17.25" customHeight="1" spans="1:10">
      <c r="A9" s="143" t="s">
        <v>425</v>
      </c>
      <c r="B9" s="147" t="s">
        <v>426</v>
      </c>
      <c r="C9" s="149"/>
      <c r="D9" s="150"/>
      <c r="E9" s="146">
        <f t="shared" si="0"/>
        <v>0</v>
      </c>
      <c r="F9" s="143" t="s">
        <v>427</v>
      </c>
      <c r="G9" s="143" t="s">
        <v>428</v>
      </c>
      <c r="H9" s="149"/>
      <c r="I9" s="150"/>
      <c r="J9" s="157">
        <f t="shared" si="1"/>
        <v>0</v>
      </c>
    </row>
    <row r="10" ht="17.25" customHeight="1" spans="1:10">
      <c r="A10" s="143" t="s">
        <v>429</v>
      </c>
      <c r="B10" s="147" t="s">
        <v>430</v>
      </c>
      <c r="C10" s="149"/>
      <c r="D10" s="150"/>
      <c r="E10" s="146">
        <f t="shared" si="0"/>
        <v>0</v>
      </c>
      <c r="F10" s="143" t="s">
        <v>431</v>
      </c>
      <c r="G10" s="143" t="s">
        <v>432</v>
      </c>
      <c r="H10" s="149"/>
      <c r="I10" s="150"/>
      <c r="J10" s="157">
        <f t="shared" si="1"/>
        <v>0</v>
      </c>
    </row>
    <row r="11" ht="17.25" customHeight="1" spans="1:10">
      <c r="A11" s="143" t="s">
        <v>433</v>
      </c>
      <c r="B11" s="151" t="s">
        <v>434</v>
      </c>
      <c r="C11" s="149"/>
      <c r="D11" s="150"/>
      <c r="E11" s="146">
        <f t="shared" si="0"/>
        <v>0</v>
      </c>
      <c r="F11" s="143" t="s">
        <v>435</v>
      </c>
      <c r="G11" s="143" t="s">
        <v>436</v>
      </c>
      <c r="H11" s="149"/>
      <c r="I11" s="150"/>
      <c r="J11" s="157">
        <f t="shared" si="1"/>
        <v>0</v>
      </c>
    </row>
    <row r="12" ht="17.25" customHeight="1" spans="1:10">
      <c r="A12" s="143" t="s">
        <v>437</v>
      </c>
      <c r="B12" s="147" t="s">
        <v>438</v>
      </c>
      <c r="C12" s="149"/>
      <c r="D12" s="150"/>
      <c r="E12" s="146">
        <f t="shared" si="0"/>
        <v>0</v>
      </c>
      <c r="F12" s="143" t="s">
        <v>439</v>
      </c>
      <c r="G12" s="143" t="s">
        <v>440</v>
      </c>
      <c r="H12" s="149"/>
      <c r="I12" s="150"/>
      <c r="J12" s="157">
        <f t="shared" si="1"/>
        <v>0</v>
      </c>
    </row>
    <row r="13" ht="17.25" customHeight="1" spans="1:10">
      <c r="A13" s="143" t="s">
        <v>441</v>
      </c>
      <c r="B13" s="147" t="s">
        <v>442</v>
      </c>
      <c r="C13" s="149"/>
      <c r="D13" s="150"/>
      <c r="E13" s="146">
        <f t="shared" si="0"/>
        <v>0</v>
      </c>
      <c r="F13" s="143" t="s">
        <v>443</v>
      </c>
      <c r="G13" s="143" t="s">
        <v>444</v>
      </c>
      <c r="H13" s="149"/>
      <c r="I13" s="150"/>
      <c r="J13" s="157">
        <f t="shared" si="1"/>
        <v>0</v>
      </c>
    </row>
    <row r="14" ht="17.25" customHeight="1" spans="1:10">
      <c r="A14" s="143" t="s">
        <v>445</v>
      </c>
      <c r="B14" s="147" t="s">
        <v>446</v>
      </c>
      <c r="C14" s="145">
        <f>SUM(C15:C19)</f>
        <v>2300</v>
      </c>
      <c r="D14" s="148">
        <f>SUM(D15:D19)</f>
        <v>618</v>
      </c>
      <c r="E14" s="146">
        <f t="shared" si="0"/>
        <v>0.268695652173913</v>
      </c>
      <c r="F14" s="143" t="s">
        <v>447</v>
      </c>
      <c r="G14" s="143" t="s">
        <v>448</v>
      </c>
      <c r="H14" s="149"/>
      <c r="I14" s="150"/>
      <c r="J14" s="157">
        <f t="shared" si="1"/>
        <v>0</v>
      </c>
    </row>
    <row r="15" ht="17.25" customHeight="1" spans="1:10">
      <c r="A15" s="143" t="s">
        <v>449</v>
      </c>
      <c r="B15" s="147" t="s">
        <v>450</v>
      </c>
      <c r="C15" s="149">
        <v>2300</v>
      </c>
      <c r="D15" s="149">
        <v>618</v>
      </c>
      <c r="E15" s="146">
        <f t="shared" si="0"/>
        <v>0.268695652173913</v>
      </c>
      <c r="F15" s="143" t="s">
        <v>97</v>
      </c>
      <c r="G15" s="143" t="s">
        <v>98</v>
      </c>
      <c r="H15" s="145">
        <f>SUM(H16,H22,H28)</f>
        <v>1</v>
      </c>
      <c r="I15" s="145">
        <f>SUM(I16,I22,I28)</f>
        <v>0</v>
      </c>
      <c r="J15" s="157">
        <f t="shared" si="1"/>
        <v>0</v>
      </c>
    </row>
    <row r="16" ht="17.25" customHeight="1" spans="1:10">
      <c r="A16" s="143" t="s">
        <v>451</v>
      </c>
      <c r="B16" s="147" t="s">
        <v>452</v>
      </c>
      <c r="C16" s="149"/>
      <c r="D16" s="149"/>
      <c r="E16" s="146">
        <f t="shared" si="0"/>
        <v>0</v>
      </c>
      <c r="F16" s="143" t="s">
        <v>453</v>
      </c>
      <c r="G16" s="143" t="s">
        <v>454</v>
      </c>
      <c r="H16" s="145">
        <f>SUM(H17:H21)</f>
        <v>1</v>
      </c>
      <c r="I16" s="145">
        <f>SUM(I17:I21)</f>
        <v>0</v>
      </c>
      <c r="J16" s="157">
        <f t="shared" si="1"/>
        <v>0</v>
      </c>
    </row>
    <row r="17" ht="17.25" customHeight="1" spans="1:10">
      <c r="A17" s="143" t="s">
        <v>455</v>
      </c>
      <c r="B17" s="147" t="s">
        <v>456</v>
      </c>
      <c r="C17" s="149"/>
      <c r="D17" s="149"/>
      <c r="E17" s="146">
        <f t="shared" si="0"/>
        <v>0</v>
      </c>
      <c r="F17" s="143" t="s">
        <v>457</v>
      </c>
      <c r="G17" s="143" t="s">
        <v>458</v>
      </c>
      <c r="H17" s="149"/>
      <c r="I17" s="150"/>
      <c r="J17" s="157">
        <f t="shared" si="1"/>
        <v>0</v>
      </c>
    </row>
    <row r="18" ht="17.25" customHeight="1" spans="1:10">
      <c r="A18" s="143" t="s">
        <v>459</v>
      </c>
      <c r="B18" s="147" t="s">
        <v>460</v>
      </c>
      <c r="C18" s="149"/>
      <c r="D18" s="149"/>
      <c r="E18" s="146">
        <f t="shared" si="0"/>
        <v>0</v>
      </c>
      <c r="F18" s="143" t="s">
        <v>461</v>
      </c>
      <c r="G18" s="143" t="s">
        <v>462</v>
      </c>
      <c r="H18" s="149"/>
      <c r="I18" s="150"/>
      <c r="J18" s="157">
        <f t="shared" si="1"/>
        <v>0</v>
      </c>
    </row>
    <row r="19" ht="17.25" customHeight="1" spans="1:10">
      <c r="A19" s="143" t="s">
        <v>463</v>
      </c>
      <c r="B19" s="147" t="s">
        <v>464</v>
      </c>
      <c r="C19" s="149"/>
      <c r="D19" s="149"/>
      <c r="E19" s="146">
        <f t="shared" si="0"/>
        <v>0</v>
      </c>
      <c r="F19" s="143" t="s">
        <v>465</v>
      </c>
      <c r="G19" s="143" t="s">
        <v>466</v>
      </c>
      <c r="H19" s="149"/>
      <c r="I19" s="150"/>
      <c r="J19" s="157">
        <f t="shared" si="1"/>
        <v>0</v>
      </c>
    </row>
    <row r="20" ht="17.25" customHeight="1" spans="1:10">
      <c r="A20" s="143" t="s">
        <v>467</v>
      </c>
      <c r="B20" s="147" t="s">
        <v>468</v>
      </c>
      <c r="C20" s="145">
        <f>SUM(C21)</f>
        <v>0</v>
      </c>
      <c r="D20" s="148">
        <f>SUM(D21)</f>
        <v>0</v>
      </c>
      <c r="E20" s="146">
        <f t="shared" si="0"/>
        <v>0</v>
      </c>
      <c r="F20" s="143" t="s">
        <v>469</v>
      </c>
      <c r="G20" s="143" t="s">
        <v>470</v>
      </c>
      <c r="H20" s="149"/>
      <c r="I20" s="150"/>
      <c r="J20" s="157">
        <f t="shared" si="1"/>
        <v>0</v>
      </c>
    </row>
    <row r="21" ht="17.25" customHeight="1" spans="1:10">
      <c r="A21" s="143" t="s">
        <v>471</v>
      </c>
      <c r="B21" s="147" t="s">
        <v>472</v>
      </c>
      <c r="C21" s="149"/>
      <c r="D21" s="149"/>
      <c r="E21" s="146">
        <f t="shared" si="0"/>
        <v>0</v>
      </c>
      <c r="F21" s="143" t="s">
        <v>473</v>
      </c>
      <c r="G21" s="152" t="s">
        <v>474</v>
      </c>
      <c r="H21" s="149">
        <v>1</v>
      </c>
      <c r="I21" s="150"/>
      <c r="J21" s="157">
        <f t="shared" si="1"/>
        <v>0</v>
      </c>
    </row>
    <row r="22" ht="17.25" customHeight="1" spans="1:10">
      <c r="A22" s="143" t="s">
        <v>475</v>
      </c>
      <c r="B22" s="147" t="s">
        <v>476</v>
      </c>
      <c r="C22" s="145">
        <f>SUM(C23:C24)</f>
        <v>0</v>
      </c>
      <c r="D22" s="148">
        <f>SUM(D23:D24)</f>
        <v>0</v>
      </c>
      <c r="E22" s="146">
        <f t="shared" si="0"/>
        <v>0</v>
      </c>
      <c r="F22" s="143" t="s">
        <v>477</v>
      </c>
      <c r="G22" s="152" t="s">
        <v>478</v>
      </c>
      <c r="H22" s="145">
        <f>SUM(H23:H27)</f>
        <v>0</v>
      </c>
      <c r="I22" s="145">
        <f>SUM(I23:I27)</f>
        <v>0</v>
      </c>
      <c r="J22" s="157">
        <f t="shared" si="1"/>
        <v>0</v>
      </c>
    </row>
    <row r="23" ht="17.25" customHeight="1" spans="1:10">
      <c r="A23" s="143" t="s">
        <v>479</v>
      </c>
      <c r="B23" s="147" t="s">
        <v>480</v>
      </c>
      <c r="C23" s="149"/>
      <c r="D23" s="149"/>
      <c r="E23" s="146">
        <f t="shared" si="0"/>
        <v>0</v>
      </c>
      <c r="F23" s="143" t="s">
        <v>481</v>
      </c>
      <c r="G23" s="143" t="s">
        <v>482</v>
      </c>
      <c r="H23" s="149"/>
      <c r="I23" s="150"/>
      <c r="J23" s="157">
        <f t="shared" si="1"/>
        <v>0</v>
      </c>
    </row>
    <row r="24" ht="17.25" customHeight="1" spans="1:10">
      <c r="A24" s="143" t="s">
        <v>483</v>
      </c>
      <c r="B24" s="147" t="s">
        <v>484</v>
      </c>
      <c r="C24" s="149"/>
      <c r="D24" s="149"/>
      <c r="E24" s="146">
        <f t="shared" si="0"/>
        <v>0</v>
      </c>
      <c r="F24" s="143" t="s">
        <v>485</v>
      </c>
      <c r="G24" s="143" t="s">
        <v>486</v>
      </c>
      <c r="H24" s="149"/>
      <c r="I24" s="150"/>
      <c r="J24" s="157">
        <f t="shared" si="1"/>
        <v>0</v>
      </c>
    </row>
    <row r="25" ht="17.25" customHeight="1" spans="1:10">
      <c r="A25" s="143" t="s">
        <v>487</v>
      </c>
      <c r="B25" s="147" t="s">
        <v>488</v>
      </c>
      <c r="C25" s="149"/>
      <c r="D25" s="149"/>
      <c r="E25" s="146">
        <f t="shared" si="0"/>
        <v>0</v>
      </c>
      <c r="F25" s="143" t="s">
        <v>489</v>
      </c>
      <c r="G25" s="143" t="s">
        <v>490</v>
      </c>
      <c r="H25" s="149"/>
      <c r="I25" s="150"/>
      <c r="J25" s="157">
        <f t="shared" si="1"/>
        <v>0</v>
      </c>
    </row>
    <row r="26" ht="17.25" customHeight="1" spans="1:10">
      <c r="A26" s="143" t="s">
        <v>491</v>
      </c>
      <c r="B26" s="147" t="s">
        <v>492</v>
      </c>
      <c r="C26" s="149"/>
      <c r="D26" s="149"/>
      <c r="E26" s="146">
        <f t="shared" si="0"/>
        <v>0</v>
      </c>
      <c r="F26" s="143" t="s">
        <v>493</v>
      </c>
      <c r="G26" s="143" t="s">
        <v>494</v>
      </c>
      <c r="H26" s="149"/>
      <c r="I26" s="150"/>
      <c r="J26" s="157">
        <f t="shared" si="1"/>
        <v>0</v>
      </c>
    </row>
    <row r="27" ht="17.25" customHeight="1" spans="1:10">
      <c r="A27" s="143" t="s">
        <v>495</v>
      </c>
      <c r="B27" s="147" t="s">
        <v>496</v>
      </c>
      <c r="C27" s="145">
        <f>SUM(C28)</f>
        <v>0</v>
      </c>
      <c r="D27" s="148">
        <f>SUM(D28)</f>
        <v>0</v>
      </c>
      <c r="E27" s="146">
        <f t="shared" si="0"/>
        <v>0</v>
      </c>
      <c r="F27" s="143" t="s">
        <v>497</v>
      </c>
      <c r="G27" s="143" t="s">
        <v>498</v>
      </c>
      <c r="H27" s="149"/>
      <c r="I27" s="150"/>
      <c r="J27" s="157">
        <f t="shared" si="1"/>
        <v>0</v>
      </c>
    </row>
    <row r="28" ht="17.25" customHeight="1" spans="1:10">
      <c r="A28" s="143" t="s">
        <v>499</v>
      </c>
      <c r="B28" s="147" t="s">
        <v>500</v>
      </c>
      <c r="C28" s="149"/>
      <c r="D28" s="149"/>
      <c r="E28" s="146">
        <f t="shared" si="0"/>
        <v>0</v>
      </c>
      <c r="F28" s="143" t="s">
        <v>501</v>
      </c>
      <c r="G28" s="143" t="s">
        <v>502</v>
      </c>
      <c r="H28" s="145">
        <f>SUM(H29:H30)</f>
        <v>0</v>
      </c>
      <c r="I28" s="145">
        <f>SUM(I29:I30)</f>
        <v>0</v>
      </c>
      <c r="J28" s="157">
        <f t="shared" si="1"/>
        <v>0</v>
      </c>
    </row>
    <row r="29" ht="17.25" customHeight="1" spans="1:10">
      <c r="A29" s="143" t="s">
        <v>503</v>
      </c>
      <c r="B29" s="147" t="s">
        <v>504</v>
      </c>
      <c r="C29" s="149"/>
      <c r="D29" s="149"/>
      <c r="E29" s="146">
        <f t="shared" si="0"/>
        <v>0</v>
      </c>
      <c r="F29" s="143" t="s">
        <v>505</v>
      </c>
      <c r="G29" s="143" t="s">
        <v>506</v>
      </c>
      <c r="H29" s="149"/>
      <c r="I29" s="150"/>
      <c r="J29" s="157">
        <f t="shared" si="1"/>
        <v>0</v>
      </c>
    </row>
    <row r="30" ht="17.25" customHeight="1" spans="1:10">
      <c r="A30" s="143" t="s">
        <v>507</v>
      </c>
      <c r="B30" s="147" t="s">
        <v>508</v>
      </c>
      <c r="C30" s="149"/>
      <c r="D30" s="149"/>
      <c r="E30" s="146">
        <f t="shared" si="0"/>
        <v>0</v>
      </c>
      <c r="F30" s="143" t="s">
        <v>509</v>
      </c>
      <c r="G30" s="143" t="s">
        <v>510</v>
      </c>
      <c r="H30" s="149"/>
      <c r="I30" s="150"/>
      <c r="J30" s="157">
        <f t="shared" si="1"/>
        <v>0</v>
      </c>
    </row>
    <row r="31" ht="17.25" customHeight="1" spans="1:10">
      <c r="A31" s="143" t="s">
        <v>511</v>
      </c>
      <c r="B31" s="147" t="s">
        <v>512</v>
      </c>
      <c r="C31" s="149"/>
      <c r="D31" s="149"/>
      <c r="E31" s="146">
        <f t="shared" si="0"/>
        <v>0</v>
      </c>
      <c r="F31" s="143" t="s">
        <v>99</v>
      </c>
      <c r="G31" s="143" t="s">
        <v>100</v>
      </c>
      <c r="H31" s="145">
        <f>SUM(H32,H36,H40)</f>
        <v>254</v>
      </c>
      <c r="I31" s="145">
        <f>SUM(I32,I36,I40)</f>
        <v>0</v>
      </c>
      <c r="J31" s="157">
        <f t="shared" si="1"/>
        <v>0</v>
      </c>
    </row>
    <row r="32" ht="17.25" customHeight="1" spans="1:10">
      <c r="A32" s="143" t="s">
        <v>513</v>
      </c>
      <c r="B32" s="147" t="s">
        <v>514</v>
      </c>
      <c r="C32" s="145">
        <f>SUM(C33:C37)</f>
        <v>0</v>
      </c>
      <c r="D32" s="148">
        <f>SUM(D33:D37)</f>
        <v>0</v>
      </c>
      <c r="E32" s="146">
        <f t="shared" si="0"/>
        <v>0</v>
      </c>
      <c r="F32" s="143" t="s">
        <v>515</v>
      </c>
      <c r="G32" s="143" t="s">
        <v>516</v>
      </c>
      <c r="H32" s="145">
        <f>SUM(H33:H35)</f>
        <v>226</v>
      </c>
      <c r="I32" s="158">
        <f>SUM(I33:I35)</f>
        <v>0</v>
      </c>
      <c r="J32" s="157">
        <f t="shared" si="1"/>
        <v>0</v>
      </c>
    </row>
    <row r="33" ht="17.25" customHeight="1" spans="1:10">
      <c r="A33" s="143" t="s">
        <v>517</v>
      </c>
      <c r="B33" s="147" t="s">
        <v>518</v>
      </c>
      <c r="C33" s="149"/>
      <c r="D33" s="149"/>
      <c r="E33" s="146">
        <f t="shared" si="0"/>
        <v>0</v>
      </c>
      <c r="F33" s="143" t="s">
        <v>519</v>
      </c>
      <c r="G33" s="152" t="s">
        <v>520</v>
      </c>
      <c r="H33" s="153">
        <v>93</v>
      </c>
      <c r="I33" s="159"/>
      <c r="J33" s="157">
        <f t="shared" si="1"/>
        <v>0</v>
      </c>
    </row>
    <row r="34" ht="17.25" customHeight="1" spans="1:10">
      <c r="A34" s="143" t="s">
        <v>521</v>
      </c>
      <c r="B34" s="147" t="s">
        <v>522</v>
      </c>
      <c r="C34" s="149"/>
      <c r="D34" s="149"/>
      <c r="E34" s="146">
        <f t="shared" si="0"/>
        <v>0</v>
      </c>
      <c r="F34" s="143" t="s">
        <v>523</v>
      </c>
      <c r="G34" s="152" t="s">
        <v>524</v>
      </c>
      <c r="H34" s="153">
        <v>133</v>
      </c>
      <c r="I34" s="159"/>
      <c r="J34" s="157">
        <f t="shared" si="1"/>
        <v>0</v>
      </c>
    </row>
    <row r="35" ht="17.25" customHeight="1" spans="1:10">
      <c r="A35" s="143" t="s">
        <v>525</v>
      </c>
      <c r="B35" s="147" t="s">
        <v>526</v>
      </c>
      <c r="C35" s="149"/>
      <c r="D35" s="149"/>
      <c r="E35" s="146">
        <f t="shared" si="0"/>
        <v>0</v>
      </c>
      <c r="F35" s="143" t="s">
        <v>527</v>
      </c>
      <c r="G35" s="143" t="s">
        <v>528</v>
      </c>
      <c r="H35" s="149"/>
      <c r="I35" s="159"/>
      <c r="J35" s="157">
        <f t="shared" si="1"/>
        <v>0</v>
      </c>
    </row>
    <row r="36" ht="17.25" customHeight="1" spans="1:10">
      <c r="A36" s="143" t="s">
        <v>529</v>
      </c>
      <c r="B36" s="147" t="s">
        <v>530</v>
      </c>
      <c r="C36" s="149"/>
      <c r="D36" s="149"/>
      <c r="E36" s="146">
        <f t="shared" si="0"/>
        <v>0</v>
      </c>
      <c r="F36" s="143" t="s">
        <v>531</v>
      </c>
      <c r="G36" s="143" t="s">
        <v>532</v>
      </c>
      <c r="H36" s="145">
        <f>SUM(H37:H39)</f>
        <v>28</v>
      </c>
      <c r="I36" s="158">
        <f>SUM(I37:I39)</f>
        <v>0</v>
      </c>
      <c r="J36" s="157">
        <f t="shared" si="1"/>
        <v>0</v>
      </c>
    </row>
    <row r="37" ht="17.25" customHeight="1" spans="1:10">
      <c r="A37" s="143" t="s">
        <v>533</v>
      </c>
      <c r="B37" s="147" t="s">
        <v>534</v>
      </c>
      <c r="C37" s="149"/>
      <c r="D37" s="149"/>
      <c r="E37" s="146">
        <f t="shared" si="0"/>
        <v>0</v>
      </c>
      <c r="F37" s="143" t="s">
        <v>535</v>
      </c>
      <c r="G37" s="143" t="s">
        <v>520</v>
      </c>
      <c r="H37" s="153"/>
      <c r="I37" s="159"/>
      <c r="J37" s="157">
        <f t="shared" si="1"/>
        <v>0</v>
      </c>
    </row>
    <row r="38" ht="17.25" customHeight="1" spans="1:10">
      <c r="A38" s="143" t="s">
        <v>536</v>
      </c>
      <c r="B38" s="147" t="s">
        <v>537</v>
      </c>
      <c r="C38" s="153"/>
      <c r="D38" s="149"/>
      <c r="E38" s="146">
        <f t="shared" si="0"/>
        <v>0</v>
      </c>
      <c r="F38" s="143" t="s">
        <v>538</v>
      </c>
      <c r="G38" s="143" t="s">
        <v>524</v>
      </c>
      <c r="H38" s="153">
        <v>28</v>
      </c>
      <c r="I38" s="159"/>
      <c r="J38" s="157">
        <f t="shared" si="1"/>
        <v>0</v>
      </c>
    </row>
    <row r="39" ht="17.25" customHeight="1" spans="1:10">
      <c r="A39" s="143" t="s">
        <v>539</v>
      </c>
      <c r="B39" s="147" t="s">
        <v>540</v>
      </c>
      <c r="C39" s="149"/>
      <c r="D39" s="149"/>
      <c r="E39" s="146">
        <f t="shared" ref="E39:E58" si="2">IFERROR($D39/C39,)</f>
        <v>0</v>
      </c>
      <c r="F39" s="143" t="s">
        <v>541</v>
      </c>
      <c r="G39" s="143" t="s">
        <v>542</v>
      </c>
      <c r="H39" s="153"/>
      <c r="I39" s="159"/>
      <c r="J39" s="157">
        <f t="shared" si="1"/>
        <v>0</v>
      </c>
    </row>
    <row r="40" ht="17.25" customHeight="1" spans="1:10">
      <c r="A40" s="143" t="s">
        <v>543</v>
      </c>
      <c r="B40" s="147" t="s">
        <v>544</v>
      </c>
      <c r="C40" s="145">
        <f>SUM(C41:C43,C47,C48:C52,C55,C56)</f>
        <v>0</v>
      </c>
      <c r="D40" s="148">
        <f>SUM(D41:D43,D47,D48:D52,D55,D56)</f>
        <v>0</v>
      </c>
      <c r="E40" s="146">
        <f t="shared" si="2"/>
        <v>0</v>
      </c>
      <c r="F40" s="143" t="s">
        <v>545</v>
      </c>
      <c r="G40" s="143" t="s">
        <v>546</v>
      </c>
      <c r="H40" s="145">
        <f>SUM(H41:H42)</f>
        <v>0</v>
      </c>
      <c r="I40" s="145">
        <f>SUM(I41:I42)</f>
        <v>0</v>
      </c>
      <c r="J40" s="157">
        <f t="shared" si="1"/>
        <v>0</v>
      </c>
    </row>
    <row r="41" ht="17.25" customHeight="1" spans="1:10">
      <c r="A41" s="143" t="s">
        <v>547</v>
      </c>
      <c r="B41" s="147" t="s">
        <v>548</v>
      </c>
      <c r="C41" s="149"/>
      <c r="D41" s="149"/>
      <c r="E41" s="146">
        <f t="shared" si="2"/>
        <v>0</v>
      </c>
      <c r="F41" s="143" t="s">
        <v>549</v>
      </c>
      <c r="G41" s="143" t="s">
        <v>524</v>
      </c>
      <c r="H41" s="153"/>
      <c r="I41" s="159"/>
      <c r="J41" s="157">
        <f t="shared" si="1"/>
        <v>0</v>
      </c>
    </row>
    <row r="42" ht="17.25" customHeight="1" spans="1:10">
      <c r="A42" s="143" t="s">
        <v>550</v>
      </c>
      <c r="B42" s="147" t="s">
        <v>551</v>
      </c>
      <c r="C42" s="149"/>
      <c r="D42" s="149"/>
      <c r="E42" s="146">
        <f t="shared" si="2"/>
        <v>0</v>
      </c>
      <c r="F42" s="143" t="s">
        <v>552</v>
      </c>
      <c r="G42" s="143" t="s">
        <v>553</v>
      </c>
      <c r="H42" s="153"/>
      <c r="I42" s="159"/>
      <c r="J42" s="157">
        <f t="shared" si="1"/>
        <v>0</v>
      </c>
    </row>
    <row r="43" ht="17.25" customHeight="1" spans="1:10">
      <c r="A43" s="143" t="s">
        <v>554</v>
      </c>
      <c r="B43" s="147" t="s">
        <v>555</v>
      </c>
      <c r="C43" s="145">
        <f>SUM(C44:C46)</f>
        <v>0</v>
      </c>
      <c r="D43" s="148">
        <f>SUM(D44:D46)</f>
        <v>0</v>
      </c>
      <c r="E43" s="146">
        <f t="shared" si="2"/>
        <v>0</v>
      </c>
      <c r="F43" s="143" t="s">
        <v>103</v>
      </c>
      <c r="G43" s="143" t="s">
        <v>104</v>
      </c>
      <c r="H43" s="145">
        <f>SUM(H44,H49)</f>
        <v>0</v>
      </c>
      <c r="I43" s="145">
        <f>SUM(I44,I49)</f>
        <v>0</v>
      </c>
      <c r="J43" s="157">
        <f t="shared" si="1"/>
        <v>0</v>
      </c>
    </row>
    <row r="44" ht="17.25" customHeight="1" spans="1:10">
      <c r="A44" s="143" t="s">
        <v>556</v>
      </c>
      <c r="B44" s="147" t="s">
        <v>557</v>
      </c>
      <c r="C44" s="149"/>
      <c r="D44" s="149"/>
      <c r="E44" s="146">
        <f t="shared" si="2"/>
        <v>0</v>
      </c>
      <c r="F44" s="143" t="s">
        <v>558</v>
      </c>
      <c r="G44" s="143" t="s">
        <v>559</v>
      </c>
      <c r="H44" s="145">
        <f>SUM(H45:H48)</f>
        <v>0</v>
      </c>
      <c r="I44" s="145">
        <f>SUM(I45:I48)</f>
        <v>0</v>
      </c>
      <c r="J44" s="157">
        <f t="shared" si="1"/>
        <v>0</v>
      </c>
    </row>
    <row r="45" ht="17.25" customHeight="1" spans="1:10">
      <c r="A45" s="143" t="s">
        <v>560</v>
      </c>
      <c r="B45" s="147" t="s">
        <v>561</v>
      </c>
      <c r="C45" s="149"/>
      <c r="D45" s="149"/>
      <c r="E45" s="146">
        <f t="shared" si="2"/>
        <v>0</v>
      </c>
      <c r="F45" s="143" t="s">
        <v>562</v>
      </c>
      <c r="G45" s="143" t="s">
        <v>563</v>
      </c>
      <c r="H45" s="149"/>
      <c r="I45" s="150"/>
      <c r="J45" s="157">
        <f t="shared" si="1"/>
        <v>0</v>
      </c>
    </row>
    <row r="46" ht="17.25" customHeight="1" spans="1:10">
      <c r="A46" s="143" t="s">
        <v>564</v>
      </c>
      <c r="B46" s="147" t="s">
        <v>565</v>
      </c>
      <c r="C46" s="149"/>
      <c r="D46" s="149"/>
      <c r="E46" s="146">
        <f t="shared" si="2"/>
        <v>0</v>
      </c>
      <c r="F46" s="143" t="s">
        <v>566</v>
      </c>
      <c r="G46" s="143" t="s">
        <v>567</v>
      </c>
      <c r="H46" s="149"/>
      <c r="I46" s="150"/>
      <c r="J46" s="157">
        <f t="shared" si="1"/>
        <v>0</v>
      </c>
    </row>
    <row r="47" ht="17.25" customHeight="1" spans="1:10">
      <c r="A47" s="143" t="s">
        <v>568</v>
      </c>
      <c r="B47" s="147" t="s">
        <v>569</v>
      </c>
      <c r="C47" s="149"/>
      <c r="D47" s="149"/>
      <c r="E47" s="146">
        <f t="shared" si="2"/>
        <v>0</v>
      </c>
      <c r="F47" s="143" t="s">
        <v>570</v>
      </c>
      <c r="G47" s="143" t="s">
        <v>571</v>
      </c>
      <c r="H47" s="149"/>
      <c r="I47" s="150"/>
      <c r="J47" s="157">
        <f t="shared" si="1"/>
        <v>0</v>
      </c>
    </row>
    <row r="48" ht="17.25" customHeight="1" spans="1:10">
      <c r="A48" s="143" t="s">
        <v>572</v>
      </c>
      <c r="B48" s="147" t="s">
        <v>573</v>
      </c>
      <c r="C48" s="149"/>
      <c r="D48" s="149"/>
      <c r="E48" s="146">
        <f t="shared" si="2"/>
        <v>0</v>
      </c>
      <c r="F48" s="143" t="s">
        <v>574</v>
      </c>
      <c r="G48" s="143" t="s">
        <v>575</v>
      </c>
      <c r="H48" s="149"/>
      <c r="I48" s="150"/>
      <c r="J48" s="157">
        <f t="shared" si="1"/>
        <v>0</v>
      </c>
    </row>
    <row r="49" ht="17.25" customHeight="1" spans="1:10">
      <c r="A49" s="143" t="s">
        <v>576</v>
      </c>
      <c r="B49" s="147" t="s">
        <v>577</v>
      </c>
      <c r="C49" s="149"/>
      <c r="D49" s="149"/>
      <c r="E49" s="146">
        <f t="shared" si="2"/>
        <v>0</v>
      </c>
      <c r="F49" s="143" t="s">
        <v>578</v>
      </c>
      <c r="G49" s="143" t="s">
        <v>579</v>
      </c>
      <c r="H49" s="145">
        <f>SUM(H50:H53)</f>
        <v>0</v>
      </c>
      <c r="I49" s="145">
        <f>SUM(I50:I53)</f>
        <v>0</v>
      </c>
      <c r="J49" s="157">
        <f t="shared" si="1"/>
        <v>0</v>
      </c>
    </row>
    <row r="50" ht="15.75" customHeight="1" spans="1:10">
      <c r="A50" s="143" t="s">
        <v>580</v>
      </c>
      <c r="B50" s="147" t="s">
        <v>581</v>
      </c>
      <c r="C50" s="149"/>
      <c r="D50" s="149"/>
      <c r="E50" s="146">
        <f t="shared" si="2"/>
        <v>0</v>
      </c>
      <c r="F50" s="143" t="s">
        <v>582</v>
      </c>
      <c r="G50" s="143" t="s">
        <v>583</v>
      </c>
      <c r="H50" s="149"/>
      <c r="I50" s="150"/>
      <c r="J50" s="157">
        <f t="shared" si="1"/>
        <v>0</v>
      </c>
    </row>
    <row r="51" ht="17.25" customHeight="1" spans="1:10">
      <c r="A51" s="143" t="s">
        <v>584</v>
      </c>
      <c r="B51" s="147" t="s">
        <v>585</v>
      </c>
      <c r="C51" s="149"/>
      <c r="D51" s="149"/>
      <c r="E51" s="146">
        <f t="shared" si="2"/>
        <v>0</v>
      </c>
      <c r="F51" s="143" t="s">
        <v>586</v>
      </c>
      <c r="G51" s="143" t="s">
        <v>587</v>
      </c>
      <c r="H51" s="149"/>
      <c r="I51" s="150"/>
      <c r="J51" s="157">
        <f t="shared" si="1"/>
        <v>0</v>
      </c>
    </row>
    <row r="52" ht="17.25" customHeight="1" spans="1:10">
      <c r="A52" s="143" t="s">
        <v>588</v>
      </c>
      <c r="B52" s="147" t="s">
        <v>589</v>
      </c>
      <c r="C52" s="145">
        <f>SUM(C53:C54)</f>
        <v>0</v>
      </c>
      <c r="D52" s="148">
        <f>SUM(D53:D54)</f>
        <v>0</v>
      </c>
      <c r="E52" s="146">
        <f t="shared" si="2"/>
        <v>0</v>
      </c>
      <c r="F52" s="143" t="s">
        <v>590</v>
      </c>
      <c r="G52" s="143" t="s">
        <v>591</v>
      </c>
      <c r="H52" s="149"/>
      <c r="I52" s="150"/>
      <c r="J52" s="157">
        <f t="shared" si="1"/>
        <v>0</v>
      </c>
    </row>
    <row r="53" ht="17.25" customHeight="1" spans="1:10">
      <c r="A53" s="143" t="s">
        <v>592</v>
      </c>
      <c r="B53" s="147" t="s">
        <v>593</v>
      </c>
      <c r="C53" s="149"/>
      <c r="D53" s="149"/>
      <c r="E53" s="146">
        <f t="shared" si="2"/>
        <v>0</v>
      </c>
      <c r="F53" s="143" t="s">
        <v>594</v>
      </c>
      <c r="G53" s="143" t="s">
        <v>595</v>
      </c>
      <c r="H53" s="149"/>
      <c r="I53" s="150"/>
      <c r="J53" s="157">
        <f t="shared" si="1"/>
        <v>0</v>
      </c>
    </row>
    <row r="54" ht="17.25" customHeight="1" spans="1:10">
      <c r="A54" s="143" t="s">
        <v>596</v>
      </c>
      <c r="B54" s="147" t="s">
        <v>597</v>
      </c>
      <c r="C54" s="149"/>
      <c r="D54" s="149"/>
      <c r="E54" s="146">
        <f t="shared" si="2"/>
        <v>0</v>
      </c>
      <c r="F54" s="143" t="s">
        <v>105</v>
      </c>
      <c r="G54" s="143" t="s">
        <v>106</v>
      </c>
      <c r="H54" s="145">
        <f>SUM(H55,H71,H76,H82,H86,H90,H94,H100,H103,H75)</f>
        <v>2127</v>
      </c>
      <c r="I54" s="145">
        <f>SUM(I55,I71,I76,I82,I86,I90,I94,I100,I103,I75)</f>
        <v>57</v>
      </c>
      <c r="J54" s="157">
        <f t="shared" si="1"/>
        <v>0.0267983074753173</v>
      </c>
    </row>
    <row r="55" ht="17.25" customHeight="1" spans="1:10">
      <c r="A55" s="143" t="s">
        <v>598</v>
      </c>
      <c r="B55" s="147" t="s">
        <v>599</v>
      </c>
      <c r="C55" s="149"/>
      <c r="D55" s="149"/>
      <c r="E55" s="146">
        <f t="shared" si="2"/>
        <v>0</v>
      </c>
      <c r="F55" s="143" t="s">
        <v>600</v>
      </c>
      <c r="G55" s="143" t="s">
        <v>601</v>
      </c>
      <c r="H55" s="145">
        <f>SUM(H56:H70)</f>
        <v>2127</v>
      </c>
      <c r="I55" s="145">
        <f>SUM(I56:I70)</f>
        <v>57</v>
      </c>
      <c r="J55" s="157">
        <f t="shared" si="1"/>
        <v>0.0267983074753173</v>
      </c>
    </row>
    <row r="56" ht="17.25" customHeight="1" spans="1:10">
      <c r="A56" s="143" t="s">
        <v>602</v>
      </c>
      <c r="B56" s="147" t="s">
        <v>603</v>
      </c>
      <c r="C56" s="145">
        <f>SUM(C57:C58)</f>
        <v>0</v>
      </c>
      <c r="D56" s="148">
        <f>SUM(D57:D58)</f>
        <v>0</v>
      </c>
      <c r="E56" s="146">
        <f t="shared" si="2"/>
        <v>0</v>
      </c>
      <c r="F56" s="143" t="s">
        <v>604</v>
      </c>
      <c r="G56" s="143" t="s">
        <v>605</v>
      </c>
      <c r="H56" s="149">
        <v>2127</v>
      </c>
      <c r="I56" s="150">
        <v>12</v>
      </c>
      <c r="J56" s="157">
        <f t="shared" si="1"/>
        <v>0.00564174894217207</v>
      </c>
    </row>
    <row r="57" ht="17.25" customHeight="1" spans="1:10">
      <c r="A57" s="143" t="s">
        <v>606</v>
      </c>
      <c r="B57" s="147" t="s">
        <v>607</v>
      </c>
      <c r="C57" s="149"/>
      <c r="D57" s="149"/>
      <c r="E57" s="146">
        <f t="shared" si="2"/>
        <v>0</v>
      </c>
      <c r="F57" s="143" t="s">
        <v>608</v>
      </c>
      <c r="G57" s="143" t="s">
        <v>609</v>
      </c>
      <c r="H57" s="149"/>
      <c r="I57" s="150"/>
      <c r="J57" s="157">
        <f t="shared" si="1"/>
        <v>0</v>
      </c>
    </row>
    <row r="58" ht="17.25" customHeight="1" spans="1:10">
      <c r="A58" s="143" t="s">
        <v>610</v>
      </c>
      <c r="B58" s="147" t="s">
        <v>603</v>
      </c>
      <c r="C58" s="149"/>
      <c r="D58" s="149"/>
      <c r="E58" s="146">
        <f t="shared" si="2"/>
        <v>0</v>
      </c>
      <c r="F58" s="143" t="s">
        <v>611</v>
      </c>
      <c r="G58" s="143" t="s">
        <v>612</v>
      </c>
      <c r="H58" s="149"/>
      <c r="I58" s="150"/>
      <c r="J58" s="157">
        <f t="shared" si="1"/>
        <v>0</v>
      </c>
    </row>
    <row r="59" ht="17.25" customHeight="1" spans="1:10">
      <c r="A59" s="143"/>
      <c r="B59" s="143"/>
      <c r="C59" s="154"/>
      <c r="D59" s="155"/>
      <c r="E59" s="156"/>
      <c r="F59" s="143" t="s">
        <v>613</v>
      </c>
      <c r="G59" s="143" t="s">
        <v>614</v>
      </c>
      <c r="H59" s="149"/>
      <c r="I59" s="150"/>
      <c r="J59" s="157">
        <f t="shared" si="1"/>
        <v>0</v>
      </c>
    </row>
    <row r="60" ht="17.25" customHeight="1" spans="1:10">
      <c r="A60" s="143"/>
      <c r="B60" s="143"/>
      <c r="C60" s="154"/>
      <c r="D60" s="155"/>
      <c r="E60" s="156"/>
      <c r="F60" s="143" t="s">
        <v>615</v>
      </c>
      <c r="G60" s="143" t="s">
        <v>616</v>
      </c>
      <c r="H60" s="149"/>
      <c r="I60" s="150"/>
      <c r="J60" s="157">
        <f t="shared" si="1"/>
        <v>0</v>
      </c>
    </row>
    <row r="61" ht="17.25" customHeight="1" spans="1:10">
      <c r="A61" s="143"/>
      <c r="B61" s="143"/>
      <c r="C61" s="154"/>
      <c r="D61" s="155"/>
      <c r="E61" s="156"/>
      <c r="F61" s="143" t="s">
        <v>617</v>
      </c>
      <c r="G61" s="143" t="s">
        <v>618</v>
      </c>
      <c r="H61" s="149"/>
      <c r="I61" s="150"/>
      <c r="J61" s="157">
        <f t="shared" si="1"/>
        <v>0</v>
      </c>
    </row>
    <row r="62" ht="17.25" customHeight="1" spans="1:10">
      <c r="A62" s="143"/>
      <c r="B62" s="143"/>
      <c r="C62" s="154"/>
      <c r="D62" s="155"/>
      <c r="E62" s="156"/>
      <c r="F62" s="143" t="s">
        <v>619</v>
      </c>
      <c r="G62" s="143" t="s">
        <v>620</v>
      </c>
      <c r="H62" s="149"/>
      <c r="I62" s="150"/>
      <c r="J62" s="157">
        <f t="shared" si="1"/>
        <v>0</v>
      </c>
    </row>
    <row r="63" ht="17.25" customHeight="1" spans="1:10">
      <c r="A63" s="143"/>
      <c r="B63" s="143"/>
      <c r="C63" s="154"/>
      <c r="D63" s="155"/>
      <c r="E63" s="156"/>
      <c r="F63" s="143" t="s">
        <v>621</v>
      </c>
      <c r="G63" s="143" t="s">
        <v>622</v>
      </c>
      <c r="H63" s="149"/>
      <c r="I63" s="150"/>
      <c r="J63" s="157">
        <f t="shared" si="1"/>
        <v>0</v>
      </c>
    </row>
    <row r="64" ht="17.25" customHeight="1" spans="1:10">
      <c r="A64" s="143"/>
      <c r="B64" s="143"/>
      <c r="C64" s="154"/>
      <c r="D64" s="155"/>
      <c r="E64" s="156"/>
      <c r="F64" s="143" t="s">
        <v>623</v>
      </c>
      <c r="G64" s="143" t="s">
        <v>624</v>
      </c>
      <c r="H64" s="149"/>
      <c r="I64" s="150"/>
      <c r="J64" s="157">
        <f t="shared" si="1"/>
        <v>0</v>
      </c>
    </row>
    <row r="65" ht="17.25" customHeight="1" spans="1:10">
      <c r="A65" s="143"/>
      <c r="B65" s="143"/>
      <c r="C65" s="154"/>
      <c r="D65" s="155"/>
      <c r="E65" s="156"/>
      <c r="F65" s="143" t="s">
        <v>625</v>
      </c>
      <c r="G65" s="143" t="s">
        <v>626</v>
      </c>
      <c r="H65" s="149"/>
      <c r="I65" s="150"/>
      <c r="J65" s="157">
        <f t="shared" si="1"/>
        <v>0</v>
      </c>
    </row>
    <row r="66" ht="17.25" customHeight="1" spans="1:10">
      <c r="A66" s="143"/>
      <c r="B66" s="143"/>
      <c r="C66" s="154"/>
      <c r="D66" s="155"/>
      <c r="E66" s="156"/>
      <c r="F66" s="143" t="s">
        <v>627</v>
      </c>
      <c r="G66" s="143" t="s">
        <v>628</v>
      </c>
      <c r="H66" s="149"/>
      <c r="I66" s="150"/>
      <c r="J66" s="157">
        <f t="shared" si="1"/>
        <v>0</v>
      </c>
    </row>
    <row r="67" ht="17.25" customHeight="1" spans="1:10">
      <c r="A67" s="143"/>
      <c r="B67" s="143"/>
      <c r="C67" s="154"/>
      <c r="D67" s="155"/>
      <c r="E67" s="156"/>
      <c r="F67" s="143" t="s">
        <v>629</v>
      </c>
      <c r="G67" s="143" t="s">
        <v>630</v>
      </c>
      <c r="H67" s="149"/>
      <c r="I67" s="150">
        <v>45</v>
      </c>
      <c r="J67" s="157">
        <f t="shared" si="1"/>
        <v>0</v>
      </c>
    </row>
    <row r="68" ht="17.25" customHeight="1" spans="1:10">
      <c r="A68" s="143"/>
      <c r="B68" s="143"/>
      <c r="C68" s="154"/>
      <c r="D68" s="155"/>
      <c r="E68" s="156"/>
      <c r="F68" s="143" t="s">
        <v>631</v>
      </c>
      <c r="G68" s="143" t="s">
        <v>632</v>
      </c>
      <c r="H68" s="149"/>
      <c r="I68" s="150"/>
      <c r="J68" s="157">
        <f t="shared" si="1"/>
        <v>0</v>
      </c>
    </row>
    <row r="69" ht="17.25" customHeight="1" spans="1:10">
      <c r="A69" s="143"/>
      <c r="B69" s="143"/>
      <c r="C69" s="154"/>
      <c r="D69" s="155"/>
      <c r="E69" s="156"/>
      <c r="F69" s="143" t="s">
        <v>633</v>
      </c>
      <c r="G69" s="143" t="s">
        <v>634</v>
      </c>
      <c r="H69" s="149"/>
      <c r="I69" s="150"/>
      <c r="J69" s="157">
        <f t="shared" si="1"/>
        <v>0</v>
      </c>
    </row>
    <row r="70" ht="17.25" customHeight="1" spans="1:10">
      <c r="A70" s="143"/>
      <c r="B70" s="143"/>
      <c r="C70" s="154"/>
      <c r="D70" s="155"/>
      <c r="E70" s="156"/>
      <c r="F70" s="143" t="s">
        <v>635</v>
      </c>
      <c r="G70" s="143" t="s">
        <v>636</v>
      </c>
      <c r="H70" s="149"/>
      <c r="I70" s="150"/>
      <c r="J70" s="157">
        <f t="shared" si="1"/>
        <v>0</v>
      </c>
    </row>
    <row r="71" ht="17.25" customHeight="1" spans="1:10">
      <c r="A71" s="143"/>
      <c r="B71" s="143"/>
      <c r="C71" s="154"/>
      <c r="D71" s="155"/>
      <c r="E71" s="156"/>
      <c r="F71" s="143" t="s">
        <v>637</v>
      </c>
      <c r="G71" s="143" t="s">
        <v>638</v>
      </c>
      <c r="H71" s="145">
        <f>SUM(H72:H74)</f>
        <v>0</v>
      </c>
      <c r="I71" s="145">
        <f>SUM(I72:I74)</f>
        <v>0</v>
      </c>
      <c r="J71" s="157">
        <f t="shared" ref="J71:J134" si="3">IFERROR($I71/H71,)</f>
        <v>0</v>
      </c>
    </row>
    <row r="72" ht="17.25" customHeight="1" spans="1:10">
      <c r="A72" s="143"/>
      <c r="B72" s="143"/>
      <c r="C72" s="154"/>
      <c r="D72" s="155"/>
      <c r="E72" s="156"/>
      <c r="F72" s="143" t="s">
        <v>639</v>
      </c>
      <c r="G72" s="143" t="s">
        <v>605</v>
      </c>
      <c r="H72" s="149"/>
      <c r="I72" s="150"/>
      <c r="J72" s="157">
        <f t="shared" si="3"/>
        <v>0</v>
      </c>
    </row>
    <row r="73" ht="17.25" customHeight="1" spans="1:10">
      <c r="A73" s="143"/>
      <c r="B73" s="143"/>
      <c r="C73" s="154"/>
      <c r="D73" s="155"/>
      <c r="E73" s="156"/>
      <c r="F73" s="143" t="s">
        <v>640</v>
      </c>
      <c r="G73" s="143" t="s">
        <v>609</v>
      </c>
      <c r="H73" s="149"/>
      <c r="I73" s="150"/>
      <c r="J73" s="157">
        <f t="shared" si="3"/>
        <v>0</v>
      </c>
    </row>
    <row r="74" ht="17.25" customHeight="1" spans="1:10">
      <c r="A74" s="143"/>
      <c r="B74" s="143"/>
      <c r="C74" s="154"/>
      <c r="D74" s="155"/>
      <c r="E74" s="156"/>
      <c r="F74" s="143" t="s">
        <v>641</v>
      </c>
      <c r="G74" s="143" t="s">
        <v>642</v>
      </c>
      <c r="H74" s="149"/>
      <c r="I74" s="150"/>
      <c r="J74" s="157">
        <f t="shared" si="3"/>
        <v>0</v>
      </c>
    </row>
    <row r="75" ht="17.25" customHeight="1" spans="1:10">
      <c r="A75" s="143"/>
      <c r="B75" s="143"/>
      <c r="C75" s="154"/>
      <c r="D75" s="155"/>
      <c r="E75" s="156"/>
      <c r="F75" s="143" t="s">
        <v>643</v>
      </c>
      <c r="G75" s="143" t="s">
        <v>644</v>
      </c>
      <c r="H75" s="149"/>
      <c r="I75" s="150"/>
      <c r="J75" s="157">
        <f t="shared" si="3"/>
        <v>0</v>
      </c>
    </row>
    <row r="76" ht="17.25" customHeight="1" spans="1:10">
      <c r="A76" s="143"/>
      <c r="B76" s="143"/>
      <c r="C76" s="154"/>
      <c r="D76" s="155"/>
      <c r="E76" s="156"/>
      <c r="F76" s="143" t="s">
        <v>645</v>
      </c>
      <c r="G76" s="143" t="s">
        <v>646</v>
      </c>
      <c r="H76" s="145">
        <f>SUM(H77:H81)</f>
        <v>0</v>
      </c>
      <c r="I76" s="145">
        <f>SUM(I77:I81)</f>
        <v>0</v>
      </c>
      <c r="J76" s="157">
        <f t="shared" si="3"/>
        <v>0</v>
      </c>
    </row>
    <row r="77" ht="17.25" customHeight="1" spans="1:10">
      <c r="A77" s="143"/>
      <c r="B77" s="143"/>
      <c r="C77" s="154"/>
      <c r="D77" s="155"/>
      <c r="E77" s="156"/>
      <c r="F77" s="143" t="s">
        <v>647</v>
      </c>
      <c r="G77" s="143" t="s">
        <v>648</v>
      </c>
      <c r="H77" s="149"/>
      <c r="I77" s="150"/>
      <c r="J77" s="157">
        <f t="shared" si="3"/>
        <v>0</v>
      </c>
    </row>
    <row r="78" ht="17.25" customHeight="1" spans="1:10">
      <c r="A78" s="143"/>
      <c r="B78" s="143"/>
      <c r="C78" s="154"/>
      <c r="D78" s="155"/>
      <c r="E78" s="156"/>
      <c r="F78" s="143" t="s">
        <v>649</v>
      </c>
      <c r="G78" s="143" t="s">
        <v>650</v>
      </c>
      <c r="H78" s="149"/>
      <c r="I78" s="150"/>
      <c r="J78" s="157">
        <f t="shared" si="3"/>
        <v>0</v>
      </c>
    </row>
    <row r="79" ht="17.25" customHeight="1" spans="1:10">
      <c r="A79" s="143"/>
      <c r="B79" s="143"/>
      <c r="C79" s="154"/>
      <c r="D79" s="155"/>
      <c r="E79" s="156"/>
      <c r="F79" s="143" t="s">
        <v>651</v>
      </c>
      <c r="G79" s="143" t="s">
        <v>652</v>
      </c>
      <c r="H79" s="149"/>
      <c r="I79" s="150"/>
      <c r="J79" s="157">
        <f t="shared" si="3"/>
        <v>0</v>
      </c>
    </row>
    <row r="80" ht="17.25" customHeight="1" spans="1:10">
      <c r="A80" s="143"/>
      <c r="B80" s="143"/>
      <c r="C80" s="154"/>
      <c r="D80" s="155"/>
      <c r="E80" s="156"/>
      <c r="F80" s="143" t="s">
        <v>653</v>
      </c>
      <c r="G80" s="143" t="s">
        <v>654</v>
      </c>
      <c r="H80" s="149"/>
      <c r="I80" s="150"/>
      <c r="J80" s="157">
        <f t="shared" si="3"/>
        <v>0</v>
      </c>
    </row>
    <row r="81" ht="17.25" customHeight="1" spans="1:10">
      <c r="A81" s="143"/>
      <c r="B81" s="143"/>
      <c r="C81" s="154"/>
      <c r="D81" s="155"/>
      <c r="E81" s="156"/>
      <c r="F81" s="143" t="s">
        <v>655</v>
      </c>
      <c r="G81" s="143" t="s">
        <v>656</v>
      </c>
      <c r="H81" s="149"/>
      <c r="I81" s="150"/>
      <c r="J81" s="157">
        <f t="shared" si="3"/>
        <v>0</v>
      </c>
    </row>
    <row r="82" ht="17.25" customHeight="1" spans="1:10">
      <c r="A82" s="143"/>
      <c r="B82" s="143"/>
      <c r="C82" s="154"/>
      <c r="D82" s="155"/>
      <c r="E82" s="156"/>
      <c r="F82" s="143" t="s">
        <v>657</v>
      </c>
      <c r="G82" s="143" t="s">
        <v>658</v>
      </c>
      <c r="H82" s="145">
        <f>SUM(H83:H85)</f>
        <v>0</v>
      </c>
      <c r="I82" s="145">
        <f>SUM(I83:I85)</f>
        <v>0</v>
      </c>
      <c r="J82" s="157">
        <f t="shared" si="3"/>
        <v>0</v>
      </c>
    </row>
    <row r="83" ht="17.25" customHeight="1" spans="1:10">
      <c r="A83" s="143"/>
      <c r="B83" s="143"/>
      <c r="C83" s="154"/>
      <c r="D83" s="155"/>
      <c r="E83" s="156"/>
      <c r="F83" s="143" t="s">
        <v>659</v>
      </c>
      <c r="G83" s="143" t="s">
        <v>660</v>
      </c>
      <c r="H83" s="149"/>
      <c r="I83" s="150"/>
      <c r="J83" s="157">
        <f t="shared" si="3"/>
        <v>0</v>
      </c>
    </row>
    <row r="84" ht="17.25" customHeight="1" spans="1:10">
      <c r="A84" s="143"/>
      <c r="B84" s="143"/>
      <c r="C84" s="154"/>
      <c r="D84" s="155"/>
      <c r="E84" s="156"/>
      <c r="F84" s="143" t="s">
        <v>661</v>
      </c>
      <c r="G84" s="143" t="s">
        <v>662</v>
      </c>
      <c r="H84" s="149"/>
      <c r="I84" s="150"/>
      <c r="J84" s="157">
        <f t="shared" si="3"/>
        <v>0</v>
      </c>
    </row>
    <row r="85" ht="17.25" customHeight="1" spans="1:10">
      <c r="A85" s="143"/>
      <c r="B85" s="143"/>
      <c r="C85" s="154"/>
      <c r="D85" s="155"/>
      <c r="E85" s="156"/>
      <c r="F85" s="143" t="s">
        <v>663</v>
      </c>
      <c r="G85" s="143" t="s">
        <v>664</v>
      </c>
      <c r="H85" s="149"/>
      <c r="I85" s="150"/>
      <c r="J85" s="157">
        <f t="shared" si="3"/>
        <v>0</v>
      </c>
    </row>
    <row r="86" ht="17.25" customHeight="1" spans="1:10">
      <c r="A86" s="143"/>
      <c r="B86" s="143"/>
      <c r="C86" s="154"/>
      <c r="D86" s="155"/>
      <c r="E86" s="156"/>
      <c r="F86" s="143" t="s">
        <v>665</v>
      </c>
      <c r="G86" s="143" t="s">
        <v>666</v>
      </c>
      <c r="H86" s="145">
        <f>SUM(H87:H89)</f>
        <v>0</v>
      </c>
      <c r="I86" s="145">
        <f>SUM(I87:I89)</f>
        <v>0</v>
      </c>
      <c r="J86" s="157">
        <f t="shared" si="3"/>
        <v>0</v>
      </c>
    </row>
    <row r="87" ht="17.25" customHeight="1" spans="1:10">
      <c r="A87" s="143"/>
      <c r="B87" s="143"/>
      <c r="C87" s="154"/>
      <c r="D87" s="155"/>
      <c r="E87" s="156"/>
      <c r="F87" s="143" t="s">
        <v>667</v>
      </c>
      <c r="G87" s="143" t="s">
        <v>605</v>
      </c>
      <c r="H87" s="149"/>
      <c r="I87" s="150"/>
      <c r="J87" s="157">
        <f t="shared" si="3"/>
        <v>0</v>
      </c>
    </row>
    <row r="88" ht="17.25" customHeight="1" spans="1:10">
      <c r="A88" s="143"/>
      <c r="B88" s="143"/>
      <c r="C88" s="154"/>
      <c r="D88" s="155"/>
      <c r="E88" s="156"/>
      <c r="F88" s="143" t="s">
        <v>668</v>
      </c>
      <c r="G88" s="143" t="s">
        <v>609</v>
      </c>
      <c r="H88" s="149"/>
      <c r="I88" s="150"/>
      <c r="J88" s="157">
        <f t="shared" si="3"/>
        <v>0</v>
      </c>
    </row>
    <row r="89" ht="17.25" customHeight="1" spans="1:10">
      <c r="A89" s="143"/>
      <c r="B89" s="143"/>
      <c r="C89" s="154"/>
      <c r="D89" s="155"/>
      <c r="E89" s="156"/>
      <c r="F89" s="143" t="s">
        <v>669</v>
      </c>
      <c r="G89" s="143" t="s">
        <v>670</v>
      </c>
      <c r="H89" s="149"/>
      <c r="I89" s="150"/>
      <c r="J89" s="157">
        <f t="shared" si="3"/>
        <v>0</v>
      </c>
    </row>
    <row r="90" ht="17.25" customHeight="1" spans="1:10">
      <c r="A90" s="143"/>
      <c r="B90" s="143"/>
      <c r="C90" s="154"/>
      <c r="D90" s="155"/>
      <c r="E90" s="156"/>
      <c r="F90" s="143" t="s">
        <v>671</v>
      </c>
      <c r="G90" s="143" t="s">
        <v>672</v>
      </c>
      <c r="H90" s="145">
        <f>SUM(H91:H93)</f>
        <v>0</v>
      </c>
      <c r="I90" s="145">
        <f>SUM(I91:I93)</f>
        <v>0</v>
      </c>
      <c r="J90" s="157">
        <f t="shared" si="3"/>
        <v>0</v>
      </c>
    </row>
    <row r="91" ht="17.25" customHeight="1" spans="1:10">
      <c r="A91" s="143"/>
      <c r="B91" s="143"/>
      <c r="C91" s="154"/>
      <c r="D91" s="155"/>
      <c r="E91" s="156"/>
      <c r="F91" s="143" t="s">
        <v>673</v>
      </c>
      <c r="G91" s="143" t="s">
        <v>605</v>
      </c>
      <c r="H91" s="149"/>
      <c r="I91" s="150"/>
      <c r="J91" s="157">
        <f t="shared" si="3"/>
        <v>0</v>
      </c>
    </row>
    <row r="92" ht="17.25" customHeight="1" spans="1:10">
      <c r="A92" s="143"/>
      <c r="B92" s="143"/>
      <c r="C92" s="154"/>
      <c r="D92" s="155"/>
      <c r="E92" s="156"/>
      <c r="F92" s="143" t="s">
        <v>674</v>
      </c>
      <c r="G92" s="143" t="s">
        <v>609</v>
      </c>
      <c r="H92" s="149"/>
      <c r="I92" s="150"/>
      <c r="J92" s="157">
        <f t="shared" si="3"/>
        <v>0</v>
      </c>
    </row>
    <row r="93" ht="17.25" customHeight="1" spans="1:10">
      <c r="A93" s="143"/>
      <c r="B93" s="143"/>
      <c r="C93" s="154"/>
      <c r="D93" s="155"/>
      <c r="E93" s="156"/>
      <c r="F93" s="143" t="s">
        <v>675</v>
      </c>
      <c r="G93" s="143" t="s">
        <v>676</v>
      </c>
      <c r="H93" s="149"/>
      <c r="I93" s="150"/>
      <c r="J93" s="157">
        <f t="shared" si="3"/>
        <v>0</v>
      </c>
    </row>
    <row r="94" ht="17.25" customHeight="1" spans="1:10">
      <c r="A94" s="143"/>
      <c r="B94" s="143"/>
      <c r="C94" s="154"/>
      <c r="D94" s="155"/>
      <c r="E94" s="156"/>
      <c r="F94" s="143" t="s">
        <v>677</v>
      </c>
      <c r="G94" s="143" t="s">
        <v>678</v>
      </c>
      <c r="H94" s="145">
        <f>SUM(H95:H99)</f>
        <v>0</v>
      </c>
      <c r="I94" s="145">
        <f>SUM(I95:I99)</f>
        <v>0</v>
      </c>
      <c r="J94" s="157">
        <f t="shared" si="3"/>
        <v>0</v>
      </c>
    </row>
    <row r="95" ht="17.25" customHeight="1" spans="1:10">
      <c r="A95" s="143"/>
      <c r="B95" s="143"/>
      <c r="C95" s="154"/>
      <c r="D95" s="155"/>
      <c r="E95" s="156"/>
      <c r="F95" s="143" t="s">
        <v>679</v>
      </c>
      <c r="G95" s="143" t="s">
        <v>648</v>
      </c>
      <c r="H95" s="149"/>
      <c r="I95" s="150"/>
      <c r="J95" s="157">
        <f t="shared" si="3"/>
        <v>0</v>
      </c>
    </row>
    <row r="96" ht="17.25" customHeight="1" spans="1:10">
      <c r="A96" s="143"/>
      <c r="B96" s="143"/>
      <c r="C96" s="154"/>
      <c r="D96" s="155"/>
      <c r="E96" s="156"/>
      <c r="F96" s="143" t="s">
        <v>680</v>
      </c>
      <c r="G96" s="143" t="s">
        <v>650</v>
      </c>
      <c r="H96" s="149"/>
      <c r="I96" s="150"/>
      <c r="J96" s="157">
        <f t="shared" si="3"/>
        <v>0</v>
      </c>
    </row>
    <row r="97" ht="17.25" customHeight="1" spans="1:10">
      <c r="A97" s="143"/>
      <c r="B97" s="143"/>
      <c r="C97" s="154"/>
      <c r="D97" s="155"/>
      <c r="E97" s="156"/>
      <c r="F97" s="143" t="s">
        <v>681</v>
      </c>
      <c r="G97" s="143" t="s">
        <v>652</v>
      </c>
      <c r="H97" s="149"/>
      <c r="I97" s="150"/>
      <c r="J97" s="157">
        <f t="shared" si="3"/>
        <v>0</v>
      </c>
    </row>
    <row r="98" ht="17.25" customHeight="1" spans="1:10">
      <c r="A98" s="143"/>
      <c r="B98" s="143"/>
      <c r="C98" s="154"/>
      <c r="D98" s="155"/>
      <c r="E98" s="156"/>
      <c r="F98" s="143" t="s">
        <v>682</v>
      </c>
      <c r="G98" s="143" t="s">
        <v>654</v>
      </c>
      <c r="H98" s="149"/>
      <c r="I98" s="150"/>
      <c r="J98" s="157">
        <f t="shared" si="3"/>
        <v>0</v>
      </c>
    </row>
    <row r="99" ht="17.25" customHeight="1" spans="1:10">
      <c r="A99" s="143"/>
      <c r="B99" s="143"/>
      <c r="C99" s="154"/>
      <c r="D99" s="155"/>
      <c r="E99" s="156"/>
      <c r="F99" s="143" t="s">
        <v>683</v>
      </c>
      <c r="G99" s="143" t="s">
        <v>684</v>
      </c>
      <c r="H99" s="149"/>
      <c r="I99" s="150"/>
      <c r="J99" s="157">
        <f t="shared" si="3"/>
        <v>0</v>
      </c>
    </row>
    <row r="100" ht="17.25" customHeight="1" spans="1:10">
      <c r="A100" s="143"/>
      <c r="B100" s="143"/>
      <c r="C100" s="154"/>
      <c r="D100" s="155"/>
      <c r="E100" s="156"/>
      <c r="F100" s="143" t="s">
        <v>685</v>
      </c>
      <c r="G100" s="143" t="s">
        <v>686</v>
      </c>
      <c r="H100" s="145">
        <f>SUM(H101:H102)</f>
        <v>0</v>
      </c>
      <c r="I100" s="145">
        <f>SUM(I101:I102)</f>
        <v>0</v>
      </c>
      <c r="J100" s="157">
        <f t="shared" si="3"/>
        <v>0</v>
      </c>
    </row>
    <row r="101" ht="17.25" customHeight="1" spans="1:10">
      <c r="A101" s="143"/>
      <c r="B101" s="143"/>
      <c r="C101" s="154"/>
      <c r="D101" s="155"/>
      <c r="E101" s="156"/>
      <c r="F101" s="143" t="s">
        <v>687</v>
      </c>
      <c r="G101" s="143" t="s">
        <v>660</v>
      </c>
      <c r="H101" s="149"/>
      <c r="I101" s="150"/>
      <c r="J101" s="157">
        <f t="shared" si="3"/>
        <v>0</v>
      </c>
    </row>
    <row r="102" ht="17.25" customHeight="1" spans="1:10">
      <c r="A102" s="143"/>
      <c r="B102" s="143"/>
      <c r="C102" s="154"/>
      <c r="D102" s="155"/>
      <c r="E102" s="156"/>
      <c r="F102" s="143" t="s">
        <v>688</v>
      </c>
      <c r="G102" s="143" t="s">
        <v>689</v>
      </c>
      <c r="H102" s="149"/>
      <c r="I102" s="150"/>
      <c r="J102" s="157">
        <f t="shared" si="3"/>
        <v>0</v>
      </c>
    </row>
    <row r="103" ht="17.25" customHeight="1" spans="1:10">
      <c r="A103" s="143"/>
      <c r="B103" s="143"/>
      <c r="C103" s="154"/>
      <c r="D103" s="155"/>
      <c r="E103" s="156"/>
      <c r="F103" s="143" t="s">
        <v>690</v>
      </c>
      <c r="G103" s="143" t="s">
        <v>691</v>
      </c>
      <c r="H103" s="145">
        <f>SUM(H104:H111)</f>
        <v>0</v>
      </c>
      <c r="I103" s="145">
        <f>SUM(I104:I111)</f>
        <v>0</v>
      </c>
      <c r="J103" s="157">
        <f t="shared" si="3"/>
        <v>0</v>
      </c>
    </row>
    <row r="104" ht="17.25" customHeight="1" spans="1:10">
      <c r="A104" s="143"/>
      <c r="B104" s="143"/>
      <c r="C104" s="154"/>
      <c r="D104" s="155"/>
      <c r="E104" s="156"/>
      <c r="F104" s="143" t="s">
        <v>692</v>
      </c>
      <c r="G104" s="152" t="s">
        <v>605</v>
      </c>
      <c r="H104" s="149"/>
      <c r="I104" s="150"/>
      <c r="J104" s="157">
        <f t="shared" si="3"/>
        <v>0</v>
      </c>
    </row>
    <row r="105" ht="17.25" customHeight="1" spans="1:10">
      <c r="A105" s="143"/>
      <c r="B105" s="143"/>
      <c r="C105" s="154"/>
      <c r="D105" s="155"/>
      <c r="E105" s="156"/>
      <c r="F105" s="143" t="s">
        <v>693</v>
      </c>
      <c r="G105" s="152" t="s">
        <v>609</v>
      </c>
      <c r="H105" s="149"/>
      <c r="I105" s="150"/>
      <c r="J105" s="157">
        <f t="shared" si="3"/>
        <v>0</v>
      </c>
    </row>
    <row r="106" ht="17.25" customHeight="1" spans="1:10">
      <c r="A106" s="143"/>
      <c r="B106" s="143"/>
      <c r="C106" s="154"/>
      <c r="D106" s="155"/>
      <c r="E106" s="156"/>
      <c r="F106" s="143" t="s">
        <v>694</v>
      </c>
      <c r="G106" s="152" t="s">
        <v>612</v>
      </c>
      <c r="H106" s="149"/>
      <c r="I106" s="150"/>
      <c r="J106" s="157">
        <f t="shared" si="3"/>
        <v>0</v>
      </c>
    </row>
    <row r="107" ht="17.25" customHeight="1" spans="1:10">
      <c r="A107" s="143"/>
      <c r="B107" s="143"/>
      <c r="C107" s="154"/>
      <c r="D107" s="155"/>
      <c r="E107" s="156"/>
      <c r="F107" s="143" t="s">
        <v>695</v>
      </c>
      <c r="G107" s="143" t="s">
        <v>614</v>
      </c>
      <c r="H107" s="149"/>
      <c r="I107" s="150"/>
      <c r="J107" s="157">
        <f t="shared" si="3"/>
        <v>0</v>
      </c>
    </row>
    <row r="108" ht="17.25" customHeight="1" spans="1:10">
      <c r="A108" s="143"/>
      <c r="B108" s="143"/>
      <c r="C108" s="154"/>
      <c r="D108" s="155"/>
      <c r="E108" s="156"/>
      <c r="F108" s="143" t="s">
        <v>696</v>
      </c>
      <c r="G108" s="152" t="s">
        <v>620</v>
      </c>
      <c r="H108" s="149"/>
      <c r="I108" s="150"/>
      <c r="J108" s="157">
        <f t="shared" si="3"/>
        <v>0</v>
      </c>
    </row>
    <row r="109" ht="17.25" customHeight="1" spans="1:10">
      <c r="A109" s="143"/>
      <c r="B109" s="143"/>
      <c r="C109" s="154"/>
      <c r="D109" s="155"/>
      <c r="E109" s="156"/>
      <c r="F109" s="143" t="s">
        <v>697</v>
      </c>
      <c r="G109" s="152" t="s">
        <v>624</v>
      </c>
      <c r="H109" s="149"/>
      <c r="I109" s="150"/>
      <c r="J109" s="157">
        <f t="shared" si="3"/>
        <v>0</v>
      </c>
    </row>
    <row r="110" ht="17.25" customHeight="1" spans="1:10">
      <c r="A110" s="143"/>
      <c r="B110" s="143"/>
      <c r="C110" s="154"/>
      <c r="D110" s="155"/>
      <c r="E110" s="156"/>
      <c r="F110" s="143" t="s">
        <v>698</v>
      </c>
      <c r="G110" s="152" t="s">
        <v>626</v>
      </c>
      <c r="H110" s="149"/>
      <c r="I110" s="150"/>
      <c r="J110" s="157">
        <f t="shared" si="3"/>
        <v>0</v>
      </c>
    </row>
    <row r="111" ht="17.25" customHeight="1" spans="1:10">
      <c r="A111" s="143"/>
      <c r="B111" s="143"/>
      <c r="C111" s="154"/>
      <c r="D111" s="155"/>
      <c r="E111" s="156"/>
      <c r="F111" s="143" t="s">
        <v>699</v>
      </c>
      <c r="G111" s="143" t="s">
        <v>700</v>
      </c>
      <c r="H111" s="149"/>
      <c r="I111" s="150"/>
      <c r="J111" s="157">
        <f t="shared" si="3"/>
        <v>0</v>
      </c>
    </row>
    <row r="112" ht="17.25" customHeight="1" spans="1:10">
      <c r="A112" s="143"/>
      <c r="B112" s="143"/>
      <c r="C112" s="154"/>
      <c r="D112" s="155"/>
      <c r="E112" s="156"/>
      <c r="F112" s="143" t="s">
        <v>107</v>
      </c>
      <c r="G112" s="152" t="s">
        <v>108</v>
      </c>
      <c r="H112" s="145">
        <f>SUM(H113,H118,H123,H128,H131,H136,H140,H144)</f>
        <v>0</v>
      </c>
      <c r="I112" s="145">
        <f>SUM(I113,I118,I123,I128,I131,I136,I140,I144)</f>
        <v>314</v>
      </c>
      <c r="J112" s="157">
        <f t="shared" si="3"/>
        <v>0</v>
      </c>
    </row>
    <row r="113" ht="17.25" customHeight="1" spans="1:10">
      <c r="A113" s="143"/>
      <c r="B113" s="143"/>
      <c r="C113" s="154"/>
      <c r="D113" s="155"/>
      <c r="E113" s="156"/>
      <c r="F113" s="143" t="s">
        <v>701</v>
      </c>
      <c r="G113" s="152" t="s">
        <v>702</v>
      </c>
      <c r="H113" s="145">
        <f>SUM(H114:H117)</f>
        <v>0</v>
      </c>
      <c r="I113" s="145">
        <f>SUM(I114:I117)</f>
        <v>0</v>
      </c>
      <c r="J113" s="157">
        <f t="shared" si="3"/>
        <v>0</v>
      </c>
    </row>
    <row r="114" ht="17.25" customHeight="1" spans="1:10">
      <c r="A114" s="143"/>
      <c r="B114" s="143"/>
      <c r="C114" s="154"/>
      <c r="D114" s="155"/>
      <c r="E114" s="156"/>
      <c r="F114" s="143" t="s">
        <v>703</v>
      </c>
      <c r="G114" s="152" t="s">
        <v>524</v>
      </c>
      <c r="H114" s="149"/>
      <c r="I114" s="150"/>
      <c r="J114" s="157">
        <f t="shared" si="3"/>
        <v>0</v>
      </c>
    </row>
    <row r="115" ht="17.25" customHeight="1" spans="1:10">
      <c r="A115" s="143"/>
      <c r="B115" s="143"/>
      <c r="C115" s="154"/>
      <c r="D115" s="155"/>
      <c r="E115" s="156"/>
      <c r="F115" s="143" t="s">
        <v>704</v>
      </c>
      <c r="G115" s="152" t="s">
        <v>705</v>
      </c>
      <c r="H115" s="149"/>
      <c r="I115" s="150"/>
      <c r="J115" s="157">
        <f t="shared" si="3"/>
        <v>0</v>
      </c>
    </row>
    <row r="116" ht="17.25" customHeight="1" spans="1:10">
      <c r="A116" s="143"/>
      <c r="B116" s="143"/>
      <c r="C116" s="154"/>
      <c r="D116" s="155"/>
      <c r="E116" s="156"/>
      <c r="F116" s="143" t="s">
        <v>706</v>
      </c>
      <c r="G116" s="152" t="s">
        <v>707</v>
      </c>
      <c r="H116" s="149"/>
      <c r="I116" s="150"/>
      <c r="J116" s="157">
        <f t="shared" si="3"/>
        <v>0</v>
      </c>
    </row>
    <row r="117" ht="17.25" customHeight="1" spans="1:10">
      <c r="A117" s="143"/>
      <c r="B117" s="143"/>
      <c r="C117" s="154"/>
      <c r="D117" s="155"/>
      <c r="E117" s="156"/>
      <c r="F117" s="143" t="s">
        <v>708</v>
      </c>
      <c r="G117" s="143" t="s">
        <v>709</v>
      </c>
      <c r="H117" s="149"/>
      <c r="I117" s="150"/>
      <c r="J117" s="157">
        <f t="shared" si="3"/>
        <v>0</v>
      </c>
    </row>
    <row r="118" ht="17.25" customHeight="1" spans="1:10">
      <c r="A118" s="143"/>
      <c r="B118" s="143"/>
      <c r="C118" s="154"/>
      <c r="D118" s="155"/>
      <c r="E118" s="156"/>
      <c r="F118" s="143" t="s">
        <v>710</v>
      </c>
      <c r="G118" s="152" t="s">
        <v>711</v>
      </c>
      <c r="H118" s="145">
        <f>SUM(H119:H122)</f>
        <v>0</v>
      </c>
      <c r="I118" s="145">
        <f>SUM(I119:I122)</f>
        <v>0</v>
      </c>
      <c r="J118" s="157">
        <f t="shared" si="3"/>
        <v>0</v>
      </c>
    </row>
    <row r="119" ht="17.25" customHeight="1" spans="1:10">
      <c r="A119" s="143"/>
      <c r="B119" s="143"/>
      <c r="C119" s="154"/>
      <c r="D119" s="155"/>
      <c r="E119" s="156"/>
      <c r="F119" s="143" t="s">
        <v>712</v>
      </c>
      <c r="G119" s="152" t="s">
        <v>524</v>
      </c>
      <c r="H119" s="149"/>
      <c r="I119" s="150"/>
      <c r="J119" s="157">
        <f t="shared" si="3"/>
        <v>0</v>
      </c>
    </row>
    <row r="120" ht="17.25" customHeight="1" spans="1:10">
      <c r="A120" s="143"/>
      <c r="B120" s="143"/>
      <c r="C120" s="154"/>
      <c r="D120" s="155"/>
      <c r="E120" s="156"/>
      <c r="F120" s="143" t="s">
        <v>713</v>
      </c>
      <c r="G120" s="152" t="s">
        <v>705</v>
      </c>
      <c r="H120" s="149"/>
      <c r="I120" s="150"/>
      <c r="J120" s="157">
        <f t="shared" si="3"/>
        <v>0</v>
      </c>
    </row>
    <row r="121" ht="17.25" customHeight="1" spans="1:10">
      <c r="A121" s="143"/>
      <c r="B121" s="143"/>
      <c r="C121" s="154"/>
      <c r="D121" s="155"/>
      <c r="E121" s="156"/>
      <c r="F121" s="143" t="s">
        <v>714</v>
      </c>
      <c r="G121" s="152" t="s">
        <v>715</v>
      </c>
      <c r="H121" s="149"/>
      <c r="I121" s="150"/>
      <c r="J121" s="157">
        <f t="shared" si="3"/>
        <v>0</v>
      </c>
    </row>
    <row r="122" ht="17.25" customHeight="1" spans="1:10">
      <c r="A122" s="143"/>
      <c r="B122" s="143"/>
      <c r="C122" s="154"/>
      <c r="D122" s="155"/>
      <c r="E122" s="156"/>
      <c r="F122" s="143" t="s">
        <v>716</v>
      </c>
      <c r="G122" s="152" t="s">
        <v>717</v>
      </c>
      <c r="H122" s="149"/>
      <c r="I122" s="150"/>
      <c r="J122" s="157">
        <f t="shared" si="3"/>
        <v>0</v>
      </c>
    </row>
    <row r="123" ht="17.25" customHeight="1" spans="1:10">
      <c r="A123" s="143"/>
      <c r="B123" s="143"/>
      <c r="C123" s="154"/>
      <c r="D123" s="155"/>
      <c r="E123" s="156"/>
      <c r="F123" s="143" t="s">
        <v>718</v>
      </c>
      <c r="G123" s="152" t="s">
        <v>719</v>
      </c>
      <c r="H123" s="145">
        <f>SUM(H124:H127)</f>
        <v>0</v>
      </c>
      <c r="I123" s="145">
        <f>SUM(I124:I127)</f>
        <v>0</v>
      </c>
      <c r="J123" s="157">
        <f t="shared" si="3"/>
        <v>0</v>
      </c>
    </row>
    <row r="124" ht="17.25" customHeight="1" spans="1:10">
      <c r="A124" s="143"/>
      <c r="B124" s="143"/>
      <c r="C124" s="154"/>
      <c r="D124" s="155"/>
      <c r="E124" s="156"/>
      <c r="F124" s="143" t="s">
        <v>720</v>
      </c>
      <c r="G124" s="152" t="s">
        <v>721</v>
      </c>
      <c r="H124" s="149"/>
      <c r="I124" s="150"/>
      <c r="J124" s="157">
        <f t="shared" si="3"/>
        <v>0</v>
      </c>
    </row>
    <row r="125" ht="17.25" customHeight="1" spans="1:10">
      <c r="A125" s="143"/>
      <c r="B125" s="143"/>
      <c r="C125" s="154"/>
      <c r="D125" s="155"/>
      <c r="E125" s="156"/>
      <c r="F125" s="143" t="s">
        <v>722</v>
      </c>
      <c r="G125" s="152" t="s">
        <v>723</v>
      </c>
      <c r="H125" s="149"/>
      <c r="I125" s="150"/>
      <c r="J125" s="157">
        <f t="shared" si="3"/>
        <v>0</v>
      </c>
    </row>
    <row r="126" ht="17.25" customHeight="1" spans="1:10">
      <c r="A126" s="143"/>
      <c r="B126" s="143"/>
      <c r="C126" s="154"/>
      <c r="D126" s="155"/>
      <c r="E126" s="156"/>
      <c r="F126" s="143" t="s">
        <v>724</v>
      </c>
      <c r="G126" s="152" t="s">
        <v>725</v>
      </c>
      <c r="H126" s="149"/>
      <c r="I126" s="150"/>
      <c r="J126" s="157">
        <f t="shared" si="3"/>
        <v>0</v>
      </c>
    </row>
    <row r="127" ht="17.25" customHeight="1" spans="1:10">
      <c r="A127" s="143"/>
      <c r="B127" s="143"/>
      <c r="C127" s="154"/>
      <c r="D127" s="155"/>
      <c r="E127" s="156"/>
      <c r="F127" s="143" t="s">
        <v>726</v>
      </c>
      <c r="G127" s="152" t="s">
        <v>727</v>
      </c>
      <c r="H127" s="149"/>
      <c r="I127" s="150"/>
      <c r="J127" s="157">
        <f t="shared" si="3"/>
        <v>0</v>
      </c>
    </row>
    <row r="128" ht="17.25" customHeight="1" spans="1:10">
      <c r="A128" s="143"/>
      <c r="B128" s="143"/>
      <c r="C128" s="154"/>
      <c r="D128" s="155"/>
      <c r="E128" s="156"/>
      <c r="F128" s="143" t="s">
        <v>728</v>
      </c>
      <c r="G128" s="152" t="s">
        <v>729</v>
      </c>
      <c r="H128" s="145">
        <f>SUM(H129:H130)</f>
        <v>0</v>
      </c>
      <c r="I128" s="145">
        <f>SUM(I129:I130)</f>
        <v>0</v>
      </c>
      <c r="J128" s="157">
        <f t="shared" si="3"/>
        <v>0</v>
      </c>
    </row>
    <row r="129" ht="17.25" customHeight="1" spans="1:10">
      <c r="A129" s="143"/>
      <c r="B129" s="143"/>
      <c r="C129" s="154"/>
      <c r="D129" s="155"/>
      <c r="E129" s="156"/>
      <c r="F129" s="143" t="s">
        <v>730</v>
      </c>
      <c r="G129" s="143" t="s">
        <v>524</v>
      </c>
      <c r="H129" s="149"/>
      <c r="I129" s="150"/>
      <c r="J129" s="157">
        <f t="shared" si="3"/>
        <v>0</v>
      </c>
    </row>
    <row r="130" ht="17.25" customHeight="1" spans="1:10">
      <c r="A130" s="143"/>
      <c r="B130" s="143"/>
      <c r="C130" s="154"/>
      <c r="D130" s="155"/>
      <c r="E130" s="156"/>
      <c r="F130" s="143" t="s">
        <v>731</v>
      </c>
      <c r="G130" s="143" t="s">
        <v>732</v>
      </c>
      <c r="H130" s="149"/>
      <c r="I130" s="150"/>
      <c r="J130" s="157">
        <f t="shared" si="3"/>
        <v>0</v>
      </c>
    </row>
    <row r="131" ht="17.25" customHeight="1" spans="1:10">
      <c r="A131" s="143"/>
      <c r="B131" s="143"/>
      <c r="C131" s="154"/>
      <c r="D131" s="155"/>
      <c r="E131" s="156"/>
      <c r="F131" s="143" t="s">
        <v>733</v>
      </c>
      <c r="G131" s="143" t="s">
        <v>734</v>
      </c>
      <c r="H131" s="145">
        <f>SUM(H132:H135)</f>
        <v>0</v>
      </c>
      <c r="I131" s="145">
        <f>SUM(I132:I135)</f>
        <v>0</v>
      </c>
      <c r="J131" s="157">
        <f t="shared" si="3"/>
        <v>0</v>
      </c>
    </row>
    <row r="132" ht="17.25" customHeight="1" spans="1:10">
      <c r="A132" s="143"/>
      <c r="B132" s="143"/>
      <c r="C132" s="154"/>
      <c r="D132" s="155"/>
      <c r="E132" s="156"/>
      <c r="F132" s="143" t="s">
        <v>735</v>
      </c>
      <c r="G132" s="143" t="s">
        <v>721</v>
      </c>
      <c r="H132" s="149"/>
      <c r="I132" s="150"/>
      <c r="J132" s="157">
        <f t="shared" si="3"/>
        <v>0</v>
      </c>
    </row>
    <row r="133" ht="17.25" customHeight="1" spans="1:10">
      <c r="A133" s="143"/>
      <c r="B133" s="143"/>
      <c r="C133" s="154"/>
      <c r="D133" s="155"/>
      <c r="E133" s="156"/>
      <c r="F133" s="143" t="s">
        <v>736</v>
      </c>
      <c r="G133" s="143" t="s">
        <v>737</v>
      </c>
      <c r="H133" s="149"/>
      <c r="I133" s="150"/>
      <c r="J133" s="157">
        <f t="shared" si="3"/>
        <v>0</v>
      </c>
    </row>
    <row r="134" ht="17.25" customHeight="1" spans="1:10">
      <c r="A134" s="143"/>
      <c r="B134" s="143"/>
      <c r="C134" s="154"/>
      <c r="D134" s="155"/>
      <c r="E134" s="156"/>
      <c r="F134" s="143" t="s">
        <v>738</v>
      </c>
      <c r="G134" s="143" t="s">
        <v>725</v>
      </c>
      <c r="H134" s="149"/>
      <c r="I134" s="150"/>
      <c r="J134" s="157">
        <f t="shared" si="3"/>
        <v>0</v>
      </c>
    </row>
    <row r="135" ht="17.25" customHeight="1" spans="1:10">
      <c r="A135" s="143"/>
      <c r="B135" s="143"/>
      <c r="C135" s="154"/>
      <c r="D135" s="155"/>
      <c r="E135" s="156"/>
      <c r="F135" s="143" t="s">
        <v>739</v>
      </c>
      <c r="G135" s="143" t="s">
        <v>740</v>
      </c>
      <c r="H135" s="149"/>
      <c r="I135" s="150"/>
      <c r="J135" s="157">
        <f t="shared" ref="J135:J198" si="4">IFERROR($I135/H135,)</f>
        <v>0</v>
      </c>
    </row>
    <row r="136" ht="17.25" customHeight="1" spans="1:10">
      <c r="A136" s="160"/>
      <c r="B136" s="160"/>
      <c r="C136" s="160"/>
      <c r="D136" s="160"/>
      <c r="E136" s="160"/>
      <c r="F136" s="161">
        <v>21372</v>
      </c>
      <c r="G136" s="161" t="s">
        <v>516</v>
      </c>
      <c r="H136" s="162">
        <f>SUM(H137:H139)</f>
        <v>0</v>
      </c>
      <c r="I136" s="162">
        <f>SUM(I137:I139)</f>
        <v>276</v>
      </c>
      <c r="J136" s="164">
        <f t="shared" si="4"/>
        <v>0</v>
      </c>
    </row>
    <row r="137" ht="17.25" customHeight="1" spans="1:10">
      <c r="A137" s="160"/>
      <c r="B137" s="160"/>
      <c r="C137" s="160"/>
      <c r="D137" s="160"/>
      <c r="E137" s="160"/>
      <c r="F137" s="161">
        <v>2137201</v>
      </c>
      <c r="G137" s="161" t="s">
        <v>520</v>
      </c>
      <c r="H137" s="163"/>
      <c r="I137" s="163">
        <v>2</v>
      </c>
      <c r="J137" s="164">
        <f t="shared" si="4"/>
        <v>0</v>
      </c>
    </row>
    <row r="138" ht="17.25" customHeight="1" spans="1:10">
      <c r="A138" s="160"/>
      <c r="B138" s="160"/>
      <c r="C138" s="160"/>
      <c r="D138" s="160"/>
      <c r="E138" s="160"/>
      <c r="F138" s="161">
        <v>2137202</v>
      </c>
      <c r="G138" s="161" t="s">
        <v>524</v>
      </c>
      <c r="H138" s="163"/>
      <c r="I138" s="163">
        <v>274</v>
      </c>
      <c r="J138" s="164">
        <f t="shared" si="4"/>
        <v>0</v>
      </c>
    </row>
    <row r="139" ht="17.25" customHeight="1" spans="1:10">
      <c r="A139" s="160"/>
      <c r="B139" s="160"/>
      <c r="C139" s="160"/>
      <c r="D139" s="160"/>
      <c r="E139" s="160"/>
      <c r="F139" s="161">
        <v>2137299</v>
      </c>
      <c r="G139" s="161" t="s">
        <v>528</v>
      </c>
      <c r="H139" s="163"/>
      <c r="I139" s="163"/>
      <c r="J139" s="164">
        <f t="shared" si="4"/>
        <v>0</v>
      </c>
    </row>
    <row r="140" ht="17.25" customHeight="1" spans="1:10">
      <c r="A140" s="160"/>
      <c r="B140" s="160"/>
      <c r="C140" s="160"/>
      <c r="D140" s="160"/>
      <c r="E140" s="160"/>
      <c r="F140" s="161">
        <v>21373</v>
      </c>
      <c r="G140" s="161" t="s">
        <v>532</v>
      </c>
      <c r="H140" s="162">
        <f>SUM(H141:H143)</f>
        <v>0</v>
      </c>
      <c r="I140" s="162">
        <f>SUM(I141:I143)</f>
        <v>38</v>
      </c>
      <c r="J140" s="164">
        <f t="shared" si="4"/>
        <v>0</v>
      </c>
    </row>
    <row r="141" ht="17.25" customHeight="1" spans="1:10">
      <c r="A141" s="160"/>
      <c r="B141" s="160"/>
      <c r="C141" s="160"/>
      <c r="D141" s="160"/>
      <c r="E141" s="160"/>
      <c r="F141" s="161">
        <v>2137301</v>
      </c>
      <c r="G141" s="161" t="s">
        <v>520</v>
      </c>
      <c r="H141" s="163"/>
      <c r="I141" s="163"/>
      <c r="J141" s="164">
        <f t="shared" si="4"/>
        <v>0</v>
      </c>
    </row>
    <row r="142" ht="17.25" customHeight="1" spans="1:10">
      <c r="A142" s="160"/>
      <c r="B142" s="160"/>
      <c r="C142" s="160"/>
      <c r="D142" s="160"/>
      <c r="E142" s="160"/>
      <c r="F142" s="161">
        <v>2137302</v>
      </c>
      <c r="G142" s="161" t="s">
        <v>524</v>
      </c>
      <c r="H142" s="163"/>
      <c r="I142" s="163">
        <v>38</v>
      </c>
      <c r="J142" s="164">
        <f t="shared" si="4"/>
        <v>0</v>
      </c>
    </row>
    <row r="143" ht="17.25" customHeight="1" spans="1:10">
      <c r="A143" s="160"/>
      <c r="B143" s="160"/>
      <c r="C143" s="160"/>
      <c r="D143" s="160"/>
      <c r="E143" s="160"/>
      <c r="F143" s="161">
        <v>2137399</v>
      </c>
      <c r="G143" s="161" t="s">
        <v>542</v>
      </c>
      <c r="H143" s="163"/>
      <c r="I143" s="163"/>
      <c r="J143" s="164">
        <f t="shared" si="4"/>
        <v>0</v>
      </c>
    </row>
    <row r="144" ht="17.25" customHeight="1" spans="1:10">
      <c r="A144" s="160"/>
      <c r="B144" s="160"/>
      <c r="C144" s="160"/>
      <c r="D144" s="160"/>
      <c r="E144" s="160"/>
      <c r="F144" s="161">
        <v>21374</v>
      </c>
      <c r="G144" s="161" t="s">
        <v>546</v>
      </c>
      <c r="H144" s="162">
        <f>SUM(H145:H146)</f>
        <v>0</v>
      </c>
      <c r="I144" s="162">
        <f>SUM(I145:I146)</f>
        <v>0</v>
      </c>
      <c r="J144" s="164">
        <f t="shared" si="4"/>
        <v>0</v>
      </c>
    </row>
    <row r="145" ht="17.25" customHeight="1" spans="1:10">
      <c r="A145" s="160"/>
      <c r="B145" s="160"/>
      <c r="C145" s="160"/>
      <c r="D145" s="160"/>
      <c r="E145" s="160"/>
      <c r="F145" s="161">
        <v>2137401</v>
      </c>
      <c r="G145" s="161" t="s">
        <v>524</v>
      </c>
      <c r="H145" s="163"/>
      <c r="I145" s="163"/>
      <c r="J145" s="164">
        <f t="shared" si="4"/>
        <v>0</v>
      </c>
    </row>
    <row r="146" ht="17.25" customHeight="1" spans="1:10">
      <c r="A146" s="160"/>
      <c r="B146" s="160"/>
      <c r="C146" s="160"/>
      <c r="D146" s="160"/>
      <c r="E146" s="160"/>
      <c r="F146" s="161">
        <v>2137499</v>
      </c>
      <c r="G146" s="161" t="s">
        <v>553</v>
      </c>
      <c r="H146" s="163"/>
      <c r="I146" s="163"/>
      <c r="J146" s="164">
        <f t="shared" si="4"/>
        <v>0</v>
      </c>
    </row>
    <row r="147" ht="17.25" customHeight="1" spans="1:10">
      <c r="A147" s="143"/>
      <c r="B147" s="143"/>
      <c r="C147" s="154"/>
      <c r="D147" s="155"/>
      <c r="E147" s="156"/>
      <c r="F147" s="143" t="s">
        <v>109</v>
      </c>
      <c r="G147" s="143" t="s">
        <v>110</v>
      </c>
      <c r="H147" s="145">
        <f>SUM(H148,H153,H158,H167,H174,H184,H187,H190)</f>
        <v>0</v>
      </c>
      <c r="I147" s="145">
        <f>SUM(I148,I153,I158,I167,I174,I184,I187,I190)</f>
        <v>0</v>
      </c>
      <c r="J147" s="157">
        <f t="shared" si="4"/>
        <v>0</v>
      </c>
    </row>
    <row r="148" ht="17.25" customHeight="1" spans="1:10">
      <c r="A148" s="143"/>
      <c r="B148" s="143"/>
      <c r="C148" s="154"/>
      <c r="D148" s="155"/>
      <c r="E148" s="156"/>
      <c r="F148" s="143" t="s">
        <v>741</v>
      </c>
      <c r="G148" s="143" t="s">
        <v>742</v>
      </c>
      <c r="H148" s="145">
        <f>SUM(H149:H152)</f>
        <v>0</v>
      </c>
      <c r="I148" s="145">
        <f>SUM(I149:I152)</f>
        <v>0</v>
      </c>
      <c r="J148" s="157">
        <f t="shared" si="4"/>
        <v>0</v>
      </c>
    </row>
    <row r="149" ht="17.25" customHeight="1" spans="1:10">
      <c r="A149" s="143"/>
      <c r="B149" s="143"/>
      <c r="C149" s="154"/>
      <c r="D149" s="155"/>
      <c r="E149" s="156"/>
      <c r="F149" s="143" t="s">
        <v>743</v>
      </c>
      <c r="G149" s="143" t="s">
        <v>744</v>
      </c>
      <c r="H149" s="149"/>
      <c r="I149" s="150"/>
      <c r="J149" s="157">
        <f t="shared" si="4"/>
        <v>0</v>
      </c>
    </row>
    <row r="150" ht="17.25" customHeight="1" spans="1:10">
      <c r="A150" s="143"/>
      <c r="B150" s="143"/>
      <c r="C150" s="154"/>
      <c r="D150" s="155"/>
      <c r="E150" s="156"/>
      <c r="F150" s="143" t="s">
        <v>745</v>
      </c>
      <c r="G150" s="143" t="s">
        <v>746</v>
      </c>
      <c r="H150" s="149"/>
      <c r="I150" s="150"/>
      <c r="J150" s="157">
        <f t="shared" si="4"/>
        <v>0</v>
      </c>
    </row>
    <row r="151" ht="17.25" customHeight="1" spans="1:10">
      <c r="A151" s="143"/>
      <c r="B151" s="143"/>
      <c r="C151" s="154"/>
      <c r="D151" s="155"/>
      <c r="E151" s="156"/>
      <c r="F151" s="143" t="s">
        <v>747</v>
      </c>
      <c r="G151" s="143" t="s">
        <v>748</v>
      </c>
      <c r="H151" s="149"/>
      <c r="I151" s="150"/>
      <c r="J151" s="157">
        <f t="shared" si="4"/>
        <v>0</v>
      </c>
    </row>
    <row r="152" ht="17.25" customHeight="1" spans="1:10">
      <c r="A152" s="143"/>
      <c r="B152" s="143"/>
      <c r="C152" s="154"/>
      <c r="D152" s="155"/>
      <c r="E152" s="156"/>
      <c r="F152" s="143" t="s">
        <v>749</v>
      </c>
      <c r="G152" s="143" t="s">
        <v>750</v>
      </c>
      <c r="H152" s="149"/>
      <c r="I152" s="150"/>
      <c r="J152" s="157">
        <f t="shared" si="4"/>
        <v>0</v>
      </c>
    </row>
    <row r="153" ht="17.25" customHeight="1" spans="1:10">
      <c r="A153" s="143"/>
      <c r="B153" s="143"/>
      <c r="C153" s="154"/>
      <c r="D153" s="155"/>
      <c r="E153" s="156"/>
      <c r="F153" s="143" t="s">
        <v>751</v>
      </c>
      <c r="G153" s="143" t="s">
        <v>752</v>
      </c>
      <c r="H153" s="145">
        <f>SUM(H154:H157)</f>
        <v>0</v>
      </c>
      <c r="I153" s="145">
        <f>SUM(I154:I157)</f>
        <v>0</v>
      </c>
      <c r="J153" s="157">
        <f t="shared" si="4"/>
        <v>0</v>
      </c>
    </row>
    <row r="154" ht="17.25" customHeight="1" spans="1:10">
      <c r="A154" s="143"/>
      <c r="B154" s="143"/>
      <c r="C154" s="154"/>
      <c r="D154" s="155"/>
      <c r="E154" s="156"/>
      <c r="F154" s="143" t="s">
        <v>753</v>
      </c>
      <c r="G154" s="143" t="s">
        <v>748</v>
      </c>
      <c r="H154" s="149"/>
      <c r="I154" s="150"/>
      <c r="J154" s="157">
        <f t="shared" si="4"/>
        <v>0</v>
      </c>
    </row>
    <row r="155" ht="17.25" customHeight="1" spans="1:10">
      <c r="A155" s="143"/>
      <c r="B155" s="143"/>
      <c r="C155" s="154"/>
      <c r="D155" s="155"/>
      <c r="E155" s="156"/>
      <c r="F155" s="143" t="s">
        <v>754</v>
      </c>
      <c r="G155" s="143" t="s">
        <v>755</v>
      </c>
      <c r="H155" s="149"/>
      <c r="I155" s="150"/>
      <c r="J155" s="157">
        <f t="shared" si="4"/>
        <v>0</v>
      </c>
    </row>
    <row r="156" ht="17.25" customHeight="1" spans="1:10">
      <c r="A156" s="143"/>
      <c r="B156" s="143"/>
      <c r="C156" s="154"/>
      <c r="D156" s="155"/>
      <c r="E156" s="156"/>
      <c r="F156" s="143" t="s">
        <v>756</v>
      </c>
      <c r="G156" s="143" t="s">
        <v>757</v>
      </c>
      <c r="H156" s="149"/>
      <c r="I156" s="150"/>
      <c r="J156" s="157">
        <f t="shared" si="4"/>
        <v>0</v>
      </c>
    </row>
    <row r="157" ht="17.25" customHeight="1" spans="1:10">
      <c r="A157" s="143"/>
      <c r="B157" s="143"/>
      <c r="C157" s="154"/>
      <c r="D157" s="155"/>
      <c r="E157" s="156"/>
      <c r="F157" s="143" t="s">
        <v>758</v>
      </c>
      <c r="G157" s="143" t="s">
        <v>759</v>
      </c>
      <c r="H157" s="149"/>
      <c r="I157" s="150"/>
      <c r="J157" s="157">
        <f t="shared" si="4"/>
        <v>0</v>
      </c>
    </row>
    <row r="158" ht="17.25" customHeight="1" spans="1:10">
      <c r="A158" s="143"/>
      <c r="B158" s="143"/>
      <c r="C158" s="154"/>
      <c r="D158" s="155"/>
      <c r="E158" s="156"/>
      <c r="F158" s="143" t="s">
        <v>760</v>
      </c>
      <c r="G158" s="143" t="s">
        <v>761</v>
      </c>
      <c r="H158" s="145">
        <f>SUM(H159:H166)</f>
        <v>0</v>
      </c>
      <c r="I158" s="145">
        <f>SUM(I159:I166)</f>
        <v>0</v>
      </c>
      <c r="J158" s="157">
        <f t="shared" si="4"/>
        <v>0</v>
      </c>
    </row>
    <row r="159" ht="17.25" customHeight="1" spans="1:10">
      <c r="A159" s="143"/>
      <c r="B159" s="143"/>
      <c r="C159" s="154"/>
      <c r="D159" s="155"/>
      <c r="E159" s="156"/>
      <c r="F159" s="143" t="s">
        <v>762</v>
      </c>
      <c r="G159" s="143" t="s">
        <v>763</v>
      </c>
      <c r="H159" s="149"/>
      <c r="I159" s="150"/>
      <c r="J159" s="157">
        <f t="shared" si="4"/>
        <v>0</v>
      </c>
    </row>
    <row r="160" ht="17.25" customHeight="1" spans="1:10">
      <c r="A160" s="143"/>
      <c r="B160" s="143"/>
      <c r="C160" s="154"/>
      <c r="D160" s="155"/>
      <c r="E160" s="156"/>
      <c r="F160" s="143" t="s">
        <v>764</v>
      </c>
      <c r="G160" s="143" t="s">
        <v>765</v>
      </c>
      <c r="H160" s="149"/>
      <c r="I160" s="150"/>
      <c r="J160" s="157">
        <f t="shared" si="4"/>
        <v>0</v>
      </c>
    </row>
    <row r="161" ht="17.25" customHeight="1" spans="1:10">
      <c r="A161" s="143"/>
      <c r="B161" s="143"/>
      <c r="C161" s="154"/>
      <c r="D161" s="155"/>
      <c r="E161" s="156"/>
      <c r="F161" s="143" t="s">
        <v>766</v>
      </c>
      <c r="G161" s="143" t="s">
        <v>767</v>
      </c>
      <c r="H161" s="149"/>
      <c r="I161" s="150"/>
      <c r="J161" s="157">
        <f t="shared" si="4"/>
        <v>0</v>
      </c>
    </row>
    <row r="162" ht="17.25" customHeight="1" spans="1:10">
      <c r="A162" s="143"/>
      <c r="B162" s="143"/>
      <c r="C162" s="154"/>
      <c r="D162" s="155"/>
      <c r="E162" s="156"/>
      <c r="F162" s="143" t="s">
        <v>768</v>
      </c>
      <c r="G162" s="143" t="s">
        <v>769</v>
      </c>
      <c r="H162" s="149"/>
      <c r="I162" s="150"/>
      <c r="J162" s="157">
        <f t="shared" si="4"/>
        <v>0</v>
      </c>
    </row>
    <row r="163" ht="17.25" customHeight="1" spans="1:10">
      <c r="A163" s="143"/>
      <c r="B163" s="143"/>
      <c r="C163" s="154"/>
      <c r="D163" s="155"/>
      <c r="E163" s="156"/>
      <c r="F163" s="143" t="s">
        <v>770</v>
      </c>
      <c r="G163" s="143" t="s">
        <v>771</v>
      </c>
      <c r="H163" s="149"/>
      <c r="I163" s="150"/>
      <c r="J163" s="157">
        <f t="shared" si="4"/>
        <v>0</v>
      </c>
    </row>
    <row r="164" ht="17.25" customHeight="1" spans="1:10">
      <c r="A164" s="143"/>
      <c r="B164" s="143"/>
      <c r="C164" s="154"/>
      <c r="D164" s="155"/>
      <c r="E164" s="156"/>
      <c r="F164" s="143" t="s">
        <v>772</v>
      </c>
      <c r="G164" s="143" t="s">
        <v>773</v>
      </c>
      <c r="H164" s="149"/>
      <c r="I164" s="150"/>
      <c r="J164" s="157">
        <f t="shared" si="4"/>
        <v>0</v>
      </c>
    </row>
    <row r="165" ht="17.25" customHeight="1" spans="1:10">
      <c r="A165" s="143"/>
      <c r="B165" s="143"/>
      <c r="C165" s="154"/>
      <c r="D165" s="155"/>
      <c r="E165" s="156"/>
      <c r="F165" s="143" t="s">
        <v>774</v>
      </c>
      <c r="G165" s="143" t="s">
        <v>775</v>
      </c>
      <c r="H165" s="149"/>
      <c r="I165" s="150"/>
      <c r="J165" s="157">
        <f t="shared" si="4"/>
        <v>0</v>
      </c>
    </row>
    <row r="166" ht="17.25" customHeight="1" spans="1:10">
      <c r="A166" s="143"/>
      <c r="B166" s="143"/>
      <c r="C166" s="154"/>
      <c r="D166" s="155"/>
      <c r="E166" s="156"/>
      <c r="F166" s="143" t="s">
        <v>776</v>
      </c>
      <c r="G166" s="143" t="s">
        <v>777</v>
      </c>
      <c r="H166" s="149"/>
      <c r="I166" s="150"/>
      <c r="J166" s="157">
        <f t="shared" si="4"/>
        <v>0</v>
      </c>
    </row>
    <row r="167" ht="17.25" customHeight="1" spans="1:10">
      <c r="A167" s="143"/>
      <c r="B167" s="143"/>
      <c r="C167" s="154"/>
      <c r="D167" s="155"/>
      <c r="E167" s="156"/>
      <c r="F167" s="143" t="s">
        <v>778</v>
      </c>
      <c r="G167" s="143" t="s">
        <v>779</v>
      </c>
      <c r="H167" s="145">
        <f>SUM(H168:H173)</f>
        <v>0</v>
      </c>
      <c r="I167" s="145">
        <f>SUM(I168:I173)</f>
        <v>0</v>
      </c>
      <c r="J167" s="157">
        <f t="shared" si="4"/>
        <v>0</v>
      </c>
    </row>
    <row r="168" ht="17.25" customHeight="1" spans="1:10">
      <c r="A168" s="143"/>
      <c r="B168" s="143"/>
      <c r="C168" s="154"/>
      <c r="D168" s="155"/>
      <c r="E168" s="156"/>
      <c r="F168" s="143" t="s">
        <v>780</v>
      </c>
      <c r="G168" s="143" t="s">
        <v>781</v>
      </c>
      <c r="H168" s="149"/>
      <c r="I168" s="150"/>
      <c r="J168" s="157">
        <f t="shared" si="4"/>
        <v>0</v>
      </c>
    </row>
    <row r="169" ht="17.25" customHeight="1" spans="1:10">
      <c r="A169" s="143"/>
      <c r="B169" s="143"/>
      <c r="C169" s="154"/>
      <c r="D169" s="155"/>
      <c r="E169" s="156"/>
      <c r="F169" s="143" t="s">
        <v>782</v>
      </c>
      <c r="G169" s="143" t="s">
        <v>783</v>
      </c>
      <c r="H169" s="149"/>
      <c r="I169" s="150"/>
      <c r="J169" s="157">
        <f t="shared" si="4"/>
        <v>0</v>
      </c>
    </row>
    <row r="170" ht="17.25" customHeight="1" spans="1:10">
      <c r="A170" s="143"/>
      <c r="B170" s="143"/>
      <c r="C170" s="154"/>
      <c r="D170" s="155"/>
      <c r="E170" s="156"/>
      <c r="F170" s="143" t="s">
        <v>784</v>
      </c>
      <c r="G170" s="143" t="s">
        <v>785</v>
      </c>
      <c r="H170" s="149"/>
      <c r="I170" s="150"/>
      <c r="J170" s="157">
        <f t="shared" si="4"/>
        <v>0</v>
      </c>
    </row>
    <row r="171" ht="17.25" customHeight="1" spans="1:10">
      <c r="A171" s="143"/>
      <c r="B171" s="143"/>
      <c r="C171" s="154"/>
      <c r="D171" s="155"/>
      <c r="E171" s="156"/>
      <c r="F171" s="143" t="s">
        <v>786</v>
      </c>
      <c r="G171" s="143" t="s">
        <v>787</v>
      </c>
      <c r="H171" s="149"/>
      <c r="I171" s="150"/>
      <c r="J171" s="157">
        <f t="shared" si="4"/>
        <v>0</v>
      </c>
    </row>
    <row r="172" ht="17.25" customHeight="1" spans="1:10">
      <c r="A172" s="143"/>
      <c r="B172" s="143"/>
      <c r="C172" s="154"/>
      <c r="D172" s="155"/>
      <c r="E172" s="156"/>
      <c r="F172" s="143" t="s">
        <v>788</v>
      </c>
      <c r="G172" s="143" t="s">
        <v>789</v>
      </c>
      <c r="H172" s="149"/>
      <c r="I172" s="150"/>
      <c r="J172" s="157">
        <f t="shared" si="4"/>
        <v>0</v>
      </c>
    </row>
    <row r="173" ht="17.25" customHeight="1" spans="1:10">
      <c r="A173" s="143"/>
      <c r="B173" s="143"/>
      <c r="C173" s="154"/>
      <c r="D173" s="155"/>
      <c r="E173" s="156"/>
      <c r="F173" s="143" t="s">
        <v>790</v>
      </c>
      <c r="G173" s="143" t="s">
        <v>791</v>
      </c>
      <c r="H173" s="149"/>
      <c r="I173" s="150"/>
      <c r="J173" s="157">
        <f t="shared" si="4"/>
        <v>0</v>
      </c>
    </row>
    <row r="174" ht="17.25" customHeight="1" spans="1:10">
      <c r="A174" s="143"/>
      <c r="B174" s="143"/>
      <c r="C174" s="154"/>
      <c r="D174" s="155"/>
      <c r="E174" s="156"/>
      <c r="F174" s="143" t="s">
        <v>792</v>
      </c>
      <c r="G174" s="143" t="s">
        <v>793</v>
      </c>
      <c r="H174" s="145">
        <f>SUM(H175:H183)</f>
        <v>0</v>
      </c>
      <c r="I174" s="145">
        <f>SUM(I175:I183)</f>
        <v>0</v>
      </c>
      <c r="J174" s="157">
        <f t="shared" si="4"/>
        <v>0</v>
      </c>
    </row>
    <row r="175" ht="17.25" customHeight="1" spans="1:10">
      <c r="A175" s="143"/>
      <c r="B175" s="143"/>
      <c r="C175" s="154"/>
      <c r="D175" s="155"/>
      <c r="E175" s="156"/>
      <c r="F175" s="143" t="s">
        <v>794</v>
      </c>
      <c r="G175" s="143" t="s">
        <v>795</v>
      </c>
      <c r="H175" s="149"/>
      <c r="I175" s="150"/>
      <c r="J175" s="157">
        <f t="shared" si="4"/>
        <v>0</v>
      </c>
    </row>
    <row r="176" ht="17.25" customHeight="1" spans="1:10">
      <c r="A176" s="143"/>
      <c r="B176" s="143"/>
      <c r="C176" s="154"/>
      <c r="D176" s="155"/>
      <c r="E176" s="156"/>
      <c r="F176" s="143" t="s">
        <v>796</v>
      </c>
      <c r="G176" s="143" t="s">
        <v>797</v>
      </c>
      <c r="H176" s="149"/>
      <c r="I176" s="150"/>
      <c r="J176" s="157">
        <f t="shared" si="4"/>
        <v>0</v>
      </c>
    </row>
    <row r="177" ht="17.25" customHeight="1" spans="1:10">
      <c r="A177" s="143"/>
      <c r="B177" s="143"/>
      <c r="C177" s="154"/>
      <c r="D177" s="155"/>
      <c r="E177" s="156"/>
      <c r="F177" s="143" t="s">
        <v>798</v>
      </c>
      <c r="G177" s="143" t="s">
        <v>799</v>
      </c>
      <c r="H177" s="149"/>
      <c r="I177" s="150"/>
      <c r="J177" s="157">
        <f t="shared" si="4"/>
        <v>0</v>
      </c>
    </row>
    <row r="178" ht="17.25" customHeight="1" spans="1:10">
      <c r="A178" s="143"/>
      <c r="B178" s="143"/>
      <c r="C178" s="154"/>
      <c r="D178" s="155"/>
      <c r="E178" s="156"/>
      <c r="F178" s="143" t="s">
        <v>800</v>
      </c>
      <c r="G178" s="143" t="s">
        <v>801</v>
      </c>
      <c r="H178" s="149"/>
      <c r="I178" s="150"/>
      <c r="J178" s="157">
        <f t="shared" si="4"/>
        <v>0</v>
      </c>
    </row>
    <row r="179" ht="17.25" customHeight="1" spans="1:10">
      <c r="A179" s="143"/>
      <c r="B179" s="143"/>
      <c r="C179" s="154"/>
      <c r="D179" s="155"/>
      <c r="E179" s="156"/>
      <c r="F179" s="143" t="s">
        <v>802</v>
      </c>
      <c r="G179" s="143" t="s">
        <v>803</v>
      </c>
      <c r="H179" s="149"/>
      <c r="I179" s="150"/>
      <c r="J179" s="157">
        <f t="shared" si="4"/>
        <v>0</v>
      </c>
    </row>
    <row r="180" ht="17.25" customHeight="1" spans="1:10">
      <c r="A180" s="143"/>
      <c r="B180" s="143"/>
      <c r="C180" s="154"/>
      <c r="D180" s="155"/>
      <c r="E180" s="156"/>
      <c r="F180" s="143" t="s">
        <v>804</v>
      </c>
      <c r="G180" s="143" t="s">
        <v>805</v>
      </c>
      <c r="H180" s="149"/>
      <c r="I180" s="150"/>
      <c r="J180" s="157">
        <f t="shared" si="4"/>
        <v>0</v>
      </c>
    </row>
    <row r="181" ht="17.25" customHeight="1" spans="1:10">
      <c r="A181" s="143"/>
      <c r="B181" s="143"/>
      <c r="C181" s="154"/>
      <c r="D181" s="155"/>
      <c r="E181" s="156"/>
      <c r="F181" s="143" t="s">
        <v>806</v>
      </c>
      <c r="G181" s="143" t="s">
        <v>807</v>
      </c>
      <c r="H181" s="149"/>
      <c r="I181" s="150"/>
      <c r="J181" s="157">
        <f t="shared" si="4"/>
        <v>0</v>
      </c>
    </row>
    <row r="182" ht="17.25" customHeight="1" spans="1:10">
      <c r="A182" s="143"/>
      <c r="B182" s="143"/>
      <c r="C182" s="154"/>
      <c r="D182" s="155"/>
      <c r="E182" s="156"/>
      <c r="F182" s="143" t="s">
        <v>808</v>
      </c>
      <c r="G182" s="143" t="s">
        <v>809</v>
      </c>
      <c r="H182" s="149"/>
      <c r="I182" s="150"/>
      <c r="J182" s="157">
        <f t="shared" si="4"/>
        <v>0</v>
      </c>
    </row>
    <row r="183" ht="17.25" customHeight="1" spans="1:10">
      <c r="A183" s="143"/>
      <c r="B183" s="143"/>
      <c r="C183" s="154"/>
      <c r="D183" s="155"/>
      <c r="E183" s="156"/>
      <c r="F183" s="143" t="s">
        <v>810</v>
      </c>
      <c r="G183" s="143" t="s">
        <v>811</v>
      </c>
      <c r="H183" s="149"/>
      <c r="I183" s="150"/>
      <c r="J183" s="157">
        <f t="shared" si="4"/>
        <v>0</v>
      </c>
    </row>
    <row r="184" ht="17.25" customHeight="1" spans="1:10">
      <c r="A184" s="143"/>
      <c r="B184" s="143"/>
      <c r="C184" s="154"/>
      <c r="D184" s="155"/>
      <c r="E184" s="156"/>
      <c r="F184" s="143" t="s">
        <v>812</v>
      </c>
      <c r="G184" s="143" t="s">
        <v>813</v>
      </c>
      <c r="H184" s="145">
        <f>SUM(H185:H186)</f>
        <v>0</v>
      </c>
      <c r="I184" s="145">
        <f>SUM(I185:I186)</f>
        <v>0</v>
      </c>
      <c r="J184" s="157">
        <f t="shared" si="4"/>
        <v>0</v>
      </c>
    </row>
    <row r="185" ht="17.25" customHeight="1" spans="1:10">
      <c r="A185" s="143"/>
      <c r="B185" s="143"/>
      <c r="C185" s="154"/>
      <c r="D185" s="155"/>
      <c r="E185" s="156"/>
      <c r="F185" s="143" t="s">
        <v>814</v>
      </c>
      <c r="G185" s="143" t="s">
        <v>744</v>
      </c>
      <c r="H185" s="149"/>
      <c r="I185" s="150"/>
      <c r="J185" s="157">
        <f t="shared" si="4"/>
        <v>0</v>
      </c>
    </row>
    <row r="186" ht="17.25" customHeight="1" spans="1:10">
      <c r="A186" s="143"/>
      <c r="B186" s="143"/>
      <c r="C186" s="154"/>
      <c r="D186" s="155"/>
      <c r="E186" s="156"/>
      <c r="F186" s="143" t="s">
        <v>815</v>
      </c>
      <c r="G186" s="143" t="s">
        <v>816</v>
      </c>
      <c r="H186" s="149"/>
      <c r="I186" s="150"/>
      <c r="J186" s="157">
        <f t="shared" si="4"/>
        <v>0</v>
      </c>
    </row>
    <row r="187" ht="17.25" customHeight="1" spans="1:10">
      <c r="A187" s="143"/>
      <c r="B187" s="143"/>
      <c r="C187" s="154"/>
      <c r="D187" s="155"/>
      <c r="E187" s="156"/>
      <c r="F187" s="143" t="s">
        <v>817</v>
      </c>
      <c r="G187" s="143" t="s">
        <v>818</v>
      </c>
      <c r="H187" s="145">
        <f>SUM(H188:H189)</f>
        <v>0</v>
      </c>
      <c r="I187" s="145">
        <f>SUM(I188:I189)</f>
        <v>0</v>
      </c>
      <c r="J187" s="157">
        <f t="shared" si="4"/>
        <v>0</v>
      </c>
    </row>
    <row r="188" ht="17.25" customHeight="1" spans="1:10">
      <c r="A188" s="143"/>
      <c r="B188" s="143"/>
      <c r="C188" s="154"/>
      <c r="D188" s="155"/>
      <c r="E188" s="156"/>
      <c r="F188" s="143" t="s">
        <v>819</v>
      </c>
      <c r="G188" s="143" t="s">
        <v>744</v>
      </c>
      <c r="H188" s="149"/>
      <c r="I188" s="150"/>
      <c r="J188" s="157">
        <f t="shared" si="4"/>
        <v>0</v>
      </c>
    </row>
    <row r="189" ht="17.25" customHeight="1" spans="1:10">
      <c r="A189" s="143"/>
      <c r="B189" s="143"/>
      <c r="C189" s="154"/>
      <c r="D189" s="155"/>
      <c r="E189" s="156"/>
      <c r="F189" s="143" t="s">
        <v>820</v>
      </c>
      <c r="G189" s="143" t="s">
        <v>821</v>
      </c>
      <c r="H189" s="149"/>
      <c r="I189" s="150"/>
      <c r="J189" s="157">
        <f t="shared" si="4"/>
        <v>0</v>
      </c>
    </row>
    <row r="190" ht="17.25" customHeight="1" spans="1:10">
      <c r="A190" s="143"/>
      <c r="B190" s="143"/>
      <c r="C190" s="154"/>
      <c r="D190" s="155"/>
      <c r="E190" s="156"/>
      <c r="F190" s="143" t="s">
        <v>822</v>
      </c>
      <c r="G190" s="143" t="s">
        <v>823</v>
      </c>
      <c r="H190" s="149"/>
      <c r="I190" s="150"/>
      <c r="J190" s="157">
        <f t="shared" si="4"/>
        <v>0</v>
      </c>
    </row>
    <row r="191" ht="17.25" customHeight="1" spans="1:10">
      <c r="A191" s="143"/>
      <c r="B191" s="143"/>
      <c r="C191" s="154"/>
      <c r="D191" s="155"/>
      <c r="E191" s="156"/>
      <c r="F191" s="143" t="s">
        <v>111</v>
      </c>
      <c r="G191" s="143" t="s">
        <v>112</v>
      </c>
      <c r="H191" s="145">
        <f>SUM(H192)</f>
        <v>0</v>
      </c>
      <c r="I191" s="145">
        <f>SUM(I192)</f>
        <v>0</v>
      </c>
      <c r="J191" s="157">
        <f t="shared" si="4"/>
        <v>0</v>
      </c>
    </row>
    <row r="192" ht="17.25" customHeight="1" spans="1:10">
      <c r="A192" s="143"/>
      <c r="B192" s="143"/>
      <c r="C192" s="154"/>
      <c r="D192" s="155"/>
      <c r="E192" s="156"/>
      <c r="F192" s="143" t="s">
        <v>824</v>
      </c>
      <c r="G192" s="143" t="s">
        <v>825</v>
      </c>
      <c r="H192" s="145">
        <f>SUM(H193:H195)</f>
        <v>0</v>
      </c>
      <c r="I192" s="145">
        <f>SUM(I193:I195)</f>
        <v>0</v>
      </c>
      <c r="J192" s="157">
        <f t="shared" si="4"/>
        <v>0</v>
      </c>
    </row>
    <row r="193" ht="17.25" customHeight="1" spans="1:10">
      <c r="A193" s="143"/>
      <c r="B193" s="143"/>
      <c r="C193" s="154"/>
      <c r="D193" s="155"/>
      <c r="E193" s="156"/>
      <c r="F193" s="143" t="s">
        <v>826</v>
      </c>
      <c r="G193" s="143" t="s">
        <v>827</v>
      </c>
      <c r="H193" s="149"/>
      <c r="I193" s="150"/>
      <c r="J193" s="157">
        <f t="shared" si="4"/>
        <v>0</v>
      </c>
    </row>
    <row r="194" ht="17.25" customHeight="1" spans="1:10">
      <c r="A194" s="143"/>
      <c r="B194" s="143"/>
      <c r="C194" s="154"/>
      <c r="D194" s="155"/>
      <c r="E194" s="156"/>
      <c r="F194" s="143" t="s">
        <v>828</v>
      </c>
      <c r="G194" s="152" t="s">
        <v>829</v>
      </c>
      <c r="H194" s="149"/>
      <c r="I194" s="150"/>
      <c r="J194" s="157">
        <f t="shared" si="4"/>
        <v>0</v>
      </c>
    </row>
    <row r="195" ht="17.25" customHeight="1" spans="1:10">
      <c r="A195" s="143"/>
      <c r="B195" s="143"/>
      <c r="C195" s="154"/>
      <c r="D195" s="155"/>
      <c r="E195" s="156"/>
      <c r="F195" s="143" t="s">
        <v>830</v>
      </c>
      <c r="G195" s="152" t="s">
        <v>831</v>
      </c>
      <c r="H195" s="149"/>
      <c r="I195" s="150"/>
      <c r="J195" s="157">
        <f t="shared" si="4"/>
        <v>0</v>
      </c>
    </row>
    <row r="196" ht="17.25" customHeight="1" spans="1:10">
      <c r="A196" s="143"/>
      <c r="B196" s="143"/>
      <c r="C196" s="154"/>
      <c r="D196" s="155"/>
      <c r="E196" s="156"/>
      <c r="F196" s="143" t="s">
        <v>115</v>
      </c>
      <c r="G196" s="143" t="s">
        <v>116</v>
      </c>
      <c r="H196" s="145">
        <f>SUM(H197:H198)</f>
        <v>0</v>
      </c>
      <c r="I196" s="145">
        <f>SUM(I197:I198)</f>
        <v>0</v>
      </c>
      <c r="J196" s="157">
        <f t="shared" si="4"/>
        <v>0</v>
      </c>
    </row>
    <row r="197" ht="17.25" customHeight="1" spans="1:10">
      <c r="A197" s="143"/>
      <c r="B197" s="143"/>
      <c r="C197" s="154"/>
      <c r="D197" s="155"/>
      <c r="E197" s="156"/>
      <c r="F197" s="143" t="s">
        <v>832</v>
      </c>
      <c r="G197" s="152" t="s">
        <v>833</v>
      </c>
      <c r="H197" s="149"/>
      <c r="I197" s="150"/>
      <c r="J197" s="157">
        <f t="shared" si="4"/>
        <v>0</v>
      </c>
    </row>
    <row r="198" ht="17.25" customHeight="1" spans="1:10">
      <c r="A198" s="143"/>
      <c r="B198" s="143"/>
      <c r="C198" s="154"/>
      <c r="D198" s="155"/>
      <c r="E198" s="156"/>
      <c r="F198" s="143" t="s">
        <v>834</v>
      </c>
      <c r="G198" s="152" t="s">
        <v>835</v>
      </c>
      <c r="H198" s="149"/>
      <c r="I198" s="150"/>
      <c r="J198" s="157">
        <f t="shared" si="4"/>
        <v>0</v>
      </c>
    </row>
    <row r="199" ht="17.25" customHeight="1" spans="1:10">
      <c r="A199" s="143"/>
      <c r="B199" s="143"/>
      <c r="C199" s="154"/>
      <c r="D199" s="155"/>
      <c r="E199" s="156"/>
      <c r="F199" s="143" t="s">
        <v>129</v>
      </c>
      <c r="G199" s="143" t="s">
        <v>130</v>
      </c>
      <c r="H199" s="145">
        <f>SUM(H200,H204,H213,H215)</f>
        <v>293</v>
      </c>
      <c r="I199" s="145">
        <f>SUM(I200,I204,I213,I215)</f>
        <v>453</v>
      </c>
      <c r="J199" s="157">
        <f t="shared" ref="J199:J262" si="5">IFERROR($I199/H199,)</f>
        <v>1.54607508532423</v>
      </c>
    </row>
    <row r="200" ht="17.25" customHeight="1" spans="1:10">
      <c r="A200" s="143"/>
      <c r="B200" s="143"/>
      <c r="C200" s="154"/>
      <c r="D200" s="155"/>
      <c r="E200" s="156"/>
      <c r="F200" s="143" t="s">
        <v>836</v>
      </c>
      <c r="G200" s="143" t="s">
        <v>837</v>
      </c>
      <c r="H200" s="145">
        <f>SUM(H201:H203)</f>
        <v>0</v>
      </c>
      <c r="I200" s="145">
        <f>SUM(I201:I203)</f>
        <v>0</v>
      </c>
      <c r="J200" s="157">
        <f t="shared" si="5"/>
        <v>0</v>
      </c>
    </row>
    <row r="201" ht="17.25" customHeight="1" spans="1:10">
      <c r="A201" s="143"/>
      <c r="B201" s="143"/>
      <c r="C201" s="154"/>
      <c r="D201" s="155"/>
      <c r="E201" s="156"/>
      <c r="F201" s="143" t="s">
        <v>838</v>
      </c>
      <c r="G201" s="143" t="s">
        <v>839</v>
      </c>
      <c r="H201" s="149"/>
      <c r="I201" s="150"/>
      <c r="J201" s="157">
        <f t="shared" si="5"/>
        <v>0</v>
      </c>
    </row>
    <row r="202" ht="17.25" customHeight="1" spans="1:10">
      <c r="A202" s="143"/>
      <c r="B202" s="143"/>
      <c r="C202" s="154"/>
      <c r="D202" s="155"/>
      <c r="E202" s="156"/>
      <c r="F202" s="143" t="s">
        <v>840</v>
      </c>
      <c r="G202" s="143" t="s">
        <v>841</v>
      </c>
      <c r="H202" s="149"/>
      <c r="I202" s="150"/>
      <c r="J202" s="157">
        <f t="shared" si="5"/>
        <v>0</v>
      </c>
    </row>
    <row r="203" ht="17.25" customHeight="1" spans="1:10">
      <c r="A203" s="143"/>
      <c r="B203" s="143"/>
      <c r="C203" s="154"/>
      <c r="D203" s="155"/>
      <c r="E203" s="156"/>
      <c r="F203" s="143" t="s">
        <v>842</v>
      </c>
      <c r="G203" s="143" t="s">
        <v>843</v>
      </c>
      <c r="H203" s="149"/>
      <c r="I203" s="150"/>
      <c r="J203" s="157">
        <f t="shared" si="5"/>
        <v>0</v>
      </c>
    </row>
    <row r="204" ht="17.25" customHeight="1" spans="1:10">
      <c r="A204" s="143"/>
      <c r="B204" s="143"/>
      <c r="C204" s="154"/>
      <c r="D204" s="155"/>
      <c r="E204" s="156"/>
      <c r="F204" s="143" t="s">
        <v>844</v>
      </c>
      <c r="G204" s="143" t="s">
        <v>845</v>
      </c>
      <c r="H204" s="145">
        <f>SUM(H205:H212)</f>
        <v>0</v>
      </c>
      <c r="I204" s="145">
        <f>SUM(I205:I212)</f>
        <v>0</v>
      </c>
      <c r="J204" s="157">
        <f t="shared" si="5"/>
        <v>0</v>
      </c>
    </row>
    <row r="205" ht="17.25" customHeight="1" spans="1:10">
      <c r="A205" s="143"/>
      <c r="B205" s="143"/>
      <c r="C205" s="154"/>
      <c r="D205" s="155"/>
      <c r="E205" s="156"/>
      <c r="F205" s="143" t="s">
        <v>846</v>
      </c>
      <c r="G205" s="143" t="s">
        <v>847</v>
      </c>
      <c r="H205" s="149"/>
      <c r="I205" s="150"/>
      <c r="J205" s="157">
        <f t="shared" si="5"/>
        <v>0</v>
      </c>
    </row>
    <row r="206" ht="17.25" customHeight="1" spans="1:10">
      <c r="A206" s="143"/>
      <c r="B206" s="143"/>
      <c r="C206" s="154"/>
      <c r="D206" s="155"/>
      <c r="E206" s="156"/>
      <c r="F206" s="143" t="s">
        <v>848</v>
      </c>
      <c r="G206" s="143" t="s">
        <v>849</v>
      </c>
      <c r="H206" s="149"/>
      <c r="I206" s="150"/>
      <c r="J206" s="157">
        <f t="shared" si="5"/>
        <v>0</v>
      </c>
    </row>
    <row r="207" ht="17.25" customHeight="1" spans="1:10">
      <c r="A207" s="143"/>
      <c r="B207" s="143"/>
      <c r="C207" s="154"/>
      <c r="D207" s="155"/>
      <c r="E207" s="156"/>
      <c r="F207" s="143" t="s">
        <v>850</v>
      </c>
      <c r="G207" s="143" t="s">
        <v>851</v>
      </c>
      <c r="H207" s="149"/>
      <c r="I207" s="150"/>
      <c r="J207" s="157">
        <f t="shared" si="5"/>
        <v>0</v>
      </c>
    </row>
    <row r="208" ht="17.25" customHeight="1" spans="1:10">
      <c r="A208" s="143"/>
      <c r="B208" s="143"/>
      <c r="C208" s="154"/>
      <c r="D208" s="155"/>
      <c r="E208" s="156"/>
      <c r="F208" s="143" t="s">
        <v>852</v>
      </c>
      <c r="G208" s="143" t="s">
        <v>853</v>
      </c>
      <c r="H208" s="149"/>
      <c r="I208" s="150"/>
      <c r="J208" s="157">
        <f t="shared" si="5"/>
        <v>0</v>
      </c>
    </row>
    <row r="209" ht="17.25" customHeight="1" spans="1:10">
      <c r="A209" s="143"/>
      <c r="B209" s="143"/>
      <c r="C209" s="154"/>
      <c r="D209" s="155"/>
      <c r="E209" s="156"/>
      <c r="F209" s="143" t="s">
        <v>854</v>
      </c>
      <c r="G209" s="143" t="s">
        <v>855</v>
      </c>
      <c r="H209" s="149"/>
      <c r="I209" s="150"/>
      <c r="J209" s="157">
        <f t="shared" si="5"/>
        <v>0</v>
      </c>
    </row>
    <row r="210" ht="17.25" customHeight="1" spans="1:10">
      <c r="A210" s="143"/>
      <c r="B210" s="143"/>
      <c r="C210" s="154"/>
      <c r="D210" s="155"/>
      <c r="E210" s="156"/>
      <c r="F210" s="143" t="s">
        <v>856</v>
      </c>
      <c r="G210" s="143" t="s">
        <v>857</v>
      </c>
      <c r="H210" s="149"/>
      <c r="I210" s="150"/>
      <c r="J210" s="157">
        <f t="shared" si="5"/>
        <v>0</v>
      </c>
    </row>
    <row r="211" ht="17.25" customHeight="1" spans="1:10">
      <c r="A211" s="143"/>
      <c r="B211" s="143"/>
      <c r="C211" s="154"/>
      <c r="D211" s="155"/>
      <c r="E211" s="156"/>
      <c r="F211" s="143" t="s">
        <v>858</v>
      </c>
      <c r="G211" s="143" t="s">
        <v>859</v>
      </c>
      <c r="H211" s="149"/>
      <c r="I211" s="150"/>
      <c r="J211" s="157">
        <f t="shared" si="5"/>
        <v>0</v>
      </c>
    </row>
    <row r="212" ht="17.25" customHeight="1" spans="1:10">
      <c r="A212" s="143"/>
      <c r="B212" s="143"/>
      <c r="C212" s="154"/>
      <c r="D212" s="155"/>
      <c r="E212" s="156"/>
      <c r="F212" s="143" t="s">
        <v>860</v>
      </c>
      <c r="G212" s="143" t="s">
        <v>861</v>
      </c>
      <c r="H212" s="149"/>
      <c r="I212" s="150"/>
      <c r="J212" s="157">
        <f t="shared" si="5"/>
        <v>0</v>
      </c>
    </row>
    <row r="213" ht="17.25" customHeight="1" spans="1:10">
      <c r="A213" s="143"/>
      <c r="B213" s="143"/>
      <c r="C213" s="154"/>
      <c r="D213" s="155"/>
      <c r="E213" s="156"/>
      <c r="F213" s="143" t="s">
        <v>862</v>
      </c>
      <c r="G213" s="143" t="s">
        <v>863</v>
      </c>
      <c r="H213" s="149"/>
      <c r="I213" s="150"/>
      <c r="J213" s="157">
        <f t="shared" si="5"/>
        <v>0</v>
      </c>
    </row>
    <row r="214" ht="17.25" customHeight="1" spans="1:10">
      <c r="A214" s="165"/>
      <c r="B214" s="165"/>
      <c r="C214" s="165"/>
      <c r="D214" s="165"/>
      <c r="E214" s="165"/>
      <c r="F214" s="166">
        <v>2290901</v>
      </c>
      <c r="G214" s="166" t="s">
        <v>864</v>
      </c>
      <c r="H214" s="167"/>
      <c r="I214" s="167"/>
      <c r="J214" s="169">
        <f t="shared" si="5"/>
        <v>0</v>
      </c>
    </row>
    <row r="215" ht="17.25" customHeight="1" spans="1:10">
      <c r="A215" s="143"/>
      <c r="B215" s="143"/>
      <c r="C215" s="154"/>
      <c r="D215" s="155"/>
      <c r="E215" s="156"/>
      <c r="F215" s="143" t="s">
        <v>865</v>
      </c>
      <c r="G215" s="143" t="s">
        <v>866</v>
      </c>
      <c r="H215" s="145">
        <f>SUM(H216:H226)</f>
        <v>293</v>
      </c>
      <c r="I215" s="145">
        <f>SUM(I216:I226)</f>
        <v>453</v>
      </c>
      <c r="J215" s="157">
        <f t="shared" si="5"/>
        <v>1.54607508532423</v>
      </c>
    </row>
    <row r="216" ht="17.25" customHeight="1" spans="1:10">
      <c r="A216" s="143"/>
      <c r="B216" s="143"/>
      <c r="C216" s="154"/>
      <c r="D216" s="155"/>
      <c r="E216" s="156"/>
      <c r="F216" s="143" t="s">
        <v>867</v>
      </c>
      <c r="G216" s="143" t="s">
        <v>868</v>
      </c>
      <c r="H216" s="149"/>
      <c r="I216" s="150"/>
      <c r="J216" s="157">
        <f t="shared" si="5"/>
        <v>0</v>
      </c>
    </row>
    <row r="217" ht="17.25" customHeight="1" spans="1:10">
      <c r="A217" s="143"/>
      <c r="B217" s="143"/>
      <c r="C217" s="154"/>
      <c r="D217" s="155"/>
      <c r="E217" s="156"/>
      <c r="F217" s="143" t="s">
        <v>869</v>
      </c>
      <c r="G217" s="143" t="s">
        <v>870</v>
      </c>
      <c r="H217" s="149">
        <v>293</v>
      </c>
      <c r="I217" s="150">
        <v>441</v>
      </c>
      <c r="J217" s="157">
        <f t="shared" si="5"/>
        <v>1.50511945392491</v>
      </c>
    </row>
    <row r="218" ht="17.25" customHeight="1" spans="1:10">
      <c r="A218" s="143"/>
      <c r="B218" s="143"/>
      <c r="C218" s="154"/>
      <c r="D218" s="155"/>
      <c r="E218" s="156"/>
      <c r="F218" s="143" t="s">
        <v>871</v>
      </c>
      <c r="G218" s="143" t="s">
        <v>872</v>
      </c>
      <c r="H218" s="149"/>
      <c r="I218" s="150"/>
      <c r="J218" s="157">
        <f t="shared" si="5"/>
        <v>0</v>
      </c>
    </row>
    <row r="219" ht="17.25" customHeight="1" spans="1:10">
      <c r="A219" s="143"/>
      <c r="B219" s="143"/>
      <c r="C219" s="154"/>
      <c r="D219" s="155"/>
      <c r="E219" s="156"/>
      <c r="F219" s="143" t="s">
        <v>873</v>
      </c>
      <c r="G219" s="147" t="s">
        <v>874</v>
      </c>
      <c r="H219" s="149"/>
      <c r="I219" s="150"/>
      <c r="J219" s="157">
        <f t="shared" si="5"/>
        <v>0</v>
      </c>
    </row>
    <row r="220" ht="17.25" customHeight="1" spans="1:10">
      <c r="A220" s="143"/>
      <c r="B220" s="143"/>
      <c r="C220" s="154"/>
      <c r="D220" s="155"/>
      <c r="E220" s="156"/>
      <c r="F220" s="143" t="s">
        <v>875</v>
      </c>
      <c r="G220" s="143" t="s">
        <v>876</v>
      </c>
      <c r="H220" s="149"/>
      <c r="I220" s="150"/>
      <c r="J220" s="157">
        <f t="shared" si="5"/>
        <v>0</v>
      </c>
    </row>
    <row r="221" ht="17.25" customHeight="1" spans="1:10">
      <c r="A221" s="143"/>
      <c r="B221" s="143"/>
      <c r="C221" s="154"/>
      <c r="D221" s="155"/>
      <c r="E221" s="156"/>
      <c r="F221" s="143" t="s">
        <v>877</v>
      </c>
      <c r="G221" s="143" t="s">
        <v>878</v>
      </c>
      <c r="H221" s="149"/>
      <c r="I221" s="150">
        <v>12</v>
      </c>
      <c r="J221" s="157">
        <f t="shared" si="5"/>
        <v>0</v>
      </c>
    </row>
    <row r="222" ht="17.25" customHeight="1" spans="1:10">
      <c r="A222" s="143"/>
      <c r="B222" s="143"/>
      <c r="C222" s="154"/>
      <c r="D222" s="155"/>
      <c r="E222" s="156"/>
      <c r="F222" s="143" t="s">
        <v>879</v>
      </c>
      <c r="G222" s="143" t="s">
        <v>880</v>
      </c>
      <c r="H222" s="149"/>
      <c r="I222" s="150"/>
      <c r="J222" s="157">
        <f t="shared" si="5"/>
        <v>0</v>
      </c>
    </row>
    <row r="223" ht="17.25" customHeight="1" spans="1:10">
      <c r="A223" s="143"/>
      <c r="B223" s="143"/>
      <c r="C223" s="154"/>
      <c r="D223" s="155"/>
      <c r="E223" s="156"/>
      <c r="F223" s="143" t="s">
        <v>881</v>
      </c>
      <c r="G223" s="143" t="s">
        <v>882</v>
      </c>
      <c r="H223" s="149"/>
      <c r="I223" s="150"/>
      <c r="J223" s="157">
        <f t="shared" si="5"/>
        <v>0</v>
      </c>
    </row>
    <row r="224" ht="17.25" customHeight="1" spans="1:10">
      <c r="A224" s="143"/>
      <c r="B224" s="143"/>
      <c r="C224" s="154"/>
      <c r="D224" s="155"/>
      <c r="E224" s="156"/>
      <c r="F224" s="143" t="s">
        <v>883</v>
      </c>
      <c r="G224" s="143" t="s">
        <v>884</v>
      </c>
      <c r="H224" s="149"/>
      <c r="I224" s="150"/>
      <c r="J224" s="157">
        <f t="shared" si="5"/>
        <v>0</v>
      </c>
    </row>
    <row r="225" ht="17.25" customHeight="1" spans="1:10">
      <c r="A225" s="143"/>
      <c r="B225" s="143"/>
      <c r="C225" s="154"/>
      <c r="D225" s="155"/>
      <c r="E225" s="156"/>
      <c r="F225" s="143" t="s">
        <v>885</v>
      </c>
      <c r="G225" s="143" t="s">
        <v>886</v>
      </c>
      <c r="H225" s="149"/>
      <c r="I225" s="150"/>
      <c r="J225" s="157">
        <f t="shared" si="5"/>
        <v>0</v>
      </c>
    </row>
    <row r="226" ht="17.25" customHeight="1" spans="1:10">
      <c r="A226" s="143"/>
      <c r="B226" s="143"/>
      <c r="C226" s="154"/>
      <c r="D226" s="155"/>
      <c r="E226" s="156"/>
      <c r="F226" s="143" t="s">
        <v>887</v>
      </c>
      <c r="G226" s="143" t="s">
        <v>888</v>
      </c>
      <c r="H226" s="149"/>
      <c r="I226" s="150"/>
      <c r="J226" s="157">
        <f t="shared" si="5"/>
        <v>0</v>
      </c>
    </row>
    <row r="227" ht="17.25" customHeight="1" spans="1:10">
      <c r="A227" s="143"/>
      <c r="B227" s="143"/>
      <c r="C227" s="154"/>
      <c r="D227" s="155"/>
      <c r="E227" s="156"/>
      <c r="F227" s="143" t="s">
        <v>131</v>
      </c>
      <c r="G227" s="143" t="s">
        <v>132</v>
      </c>
      <c r="H227" s="145">
        <f>SUM(H228)</f>
        <v>431</v>
      </c>
      <c r="I227" s="145">
        <f>SUM(I228)</f>
        <v>431</v>
      </c>
      <c r="J227" s="157">
        <f t="shared" si="5"/>
        <v>1</v>
      </c>
    </row>
    <row r="228" ht="17.25" customHeight="1" spans="1:10">
      <c r="A228" s="143"/>
      <c r="B228" s="143"/>
      <c r="C228" s="154"/>
      <c r="D228" s="155"/>
      <c r="E228" s="156"/>
      <c r="F228" s="143" t="s">
        <v>889</v>
      </c>
      <c r="G228" s="143" t="s">
        <v>890</v>
      </c>
      <c r="H228" s="145">
        <f>SUM(H229:H243)</f>
        <v>431</v>
      </c>
      <c r="I228" s="145">
        <f>SUM(I229:I243)</f>
        <v>431</v>
      </c>
      <c r="J228" s="157">
        <f t="shared" si="5"/>
        <v>1</v>
      </c>
    </row>
    <row r="229" ht="17.25" customHeight="1" spans="1:10">
      <c r="A229" s="143"/>
      <c r="B229" s="143"/>
      <c r="C229" s="154"/>
      <c r="D229" s="155"/>
      <c r="E229" s="156"/>
      <c r="F229" s="143" t="s">
        <v>891</v>
      </c>
      <c r="G229" s="143" t="s">
        <v>892</v>
      </c>
      <c r="H229" s="149"/>
      <c r="I229" s="150"/>
      <c r="J229" s="157">
        <f t="shared" si="5"/>
        <v>0</v>
      </c>
    </row>
    <row r="230" ht="17.25" customHeight="1" spans="1:10">
      <c r="A230" s="143"/>
      <c r="B230" s="143"/>
      <c r="C230" s="154"/>
      <c r="D230" s="155"/>
      <c r="E230" s="156"/>
      <c r="F230" s="143" t="s">
        <v>893</v>
      </c>
      <c r="G230" s="143" t="s">
        <v>894</v>
      </c>
      <c r="H230" s="149"/>
      <c r="I230" s="150"/>
      <c r="J230" s="157">
        <f t="shared" si="5"/>
        <v>0</v>
      </c>
    </row>
    <row r="231" ht="17.25" customHeight="1" spans="1:10">
      <c r="A231" s="143"/>
      <c r="B231" s="143"/>
      <c r="C231" s="154"/>
      <c r="D231" s="155"/>
      <c r="E231" s="156"/>
      <c r="F231" s="143" t="s">
        <v>895</v>
      </c>
      <c r="G231" s="143" t="s">
        <v>896</v>
      </c>
      <c r="H231" s="149"/>
      <c r="I231" s="150"/>
      <c r="J231" s="157">
        <f t="shared" si="5"/>
        <v>0</v>
      </c>
    </row>
    <row r="232" ht="17.25" customHeight="1" spans="1:10">
      <c r="A232" s="143"/>
      <c r="B232" s="143"/>
      <c r="C232" s="154"/>
      <c r="D232" s="155"/>
      <c r="E232" s="156"/>
      <c r="F232" s="143" t="s">
        <v>897</v>
      </c>
      <c r="G232" s="143" t="s">
        <v>898</v>
      </c>
      <c r="H232" s="149"/>
      <c r="I232" s="150"/>
      <c r="J232" s="157">
        <f t="shared" si="5"/>
        <v>0</v>
      </c>
    </row>
    <row r="233" ht="17.25" customHeight="1" spans="1:10">
      <c r="A233" s="143"/>
      <c r="B233" s="143"/>
      <c r="C233" s="154"/>
      <c r="D233" s="155"/>
      <c r="E233" s="156"/>
      <c r="F233" s="143" t="s">
        <v>899</v>
      </c>
      <c r="G233" s="143" t="s">
        <v>900</v>
      </c>
      <c r="H233" s="149"/>
      <c r="I233" s="150"/>
      <c r="J233" s="157">
        <f t="shared" si="5"/>
        <v>0</v>
      </c>
    </row>
    <row r="234" ht="17.25" customHeight="1" spans="1:10">
      <c r="A234" s="143"/>
      <c r="B234" s="143"/>
      <c r="C234" s="154"/>
      <c r="D234" s="155"/>
      <c r="E234" s="156"/>
      <c r="F234" s="143" t="s">
        <v>901</v>
      </c>
      <c r="G234" s="143" t="s">
        <v>902</v>
      </c>
      <c r="H234" s="149"/>
      <c r="I234" s="150"/>
      <c r="J234" s="157">
        <f t="shared" si="5"/>
        <v>0</v>
      </c>
    </row>
    <row r="235" ht="17.25" customHeight="1" spans="1:10">
      <c r="A235" s="143"/>
      <c r="B235" s="143"/>
      <c r="C235" s="154"/>
      <c r="D235" s="168"/>
      <c r="E235" s="156"/>
      <c r="F235" s="143" t="s">
        <v>903</v>
      </c>
      <c r="G235" s="143" t="s">
        <v>904</v>
      </c>
      <c r="H235" s="149"/>
      <c r="I235" s="170"/>
      <c r="J235" s="157">
        <f t="shared" si="5"/>
        <v>0</v>
      </c>
    </row>
    <row r="236" ht="17.25" customHeight="1" spans="1:10">
      <c r="A236" s="143"/>
      <c r="B236" s="143"/>
      <c r="C236" s="154"/>
      <c r="D236" s="155"/>
      <c r="E236" s="156"/>
      <c r="F236" s="143" t="s">
        <v>905</v>
      </c>
      <c r="G236" s="143" t="s">
        <v>906</v>
      </c>
      <c r="H236" s="149"/>
      <c r="I236" s="150"/>
      <c r="J236" s="157">
        <f t="shared" si="5"/>
        <v>0</v>
      </c>
    </row>
    <row r="237" ht="17.25" customHeight="1" spans="1:10">
      <c r="A237" s="143"/>
      <c r="B237" s="143"/>
      <c r="C237" s="154"/>
      <c r="D237" s="155"/>
      <c r="E237" s="156"/>
      <c r="F237" s="143" t="s">
        <v>907</v>
      </c>
      <c r="G237" s="143" t="s">
        <v>908</v>
      </c>
      <c r="H237" s="149"/>
      <c r="I237" s="150"/>
      <c r="J237" s="157">
        <f t="shared" si="5"/>
        <v>0</v>
      </c>
    </row>
    <row r="238" ht="17.25" customHeight="1" spans="1:10">
      <c r="A238" s="143"/>
      <c r="B238" s="143"/>
      <c r="C238" s="154"/>
      <c r="D238" s="155"/>
      <c r="E238" s="156"/>
      <c r="F238" s="143" t="s">
        <v>909</v>
      </c>
      <c r="G238" s="143" t="s">
        <v>910</v>
      </c>
      <c r="H238" s="149"/>
      <c r="I238" s="150"/>
      <c r="J238" s="157">
        <f t="shared" si="5"/>
        <v>0</v>
      </c>
    </row>
    <row r="239" ht="17.25" customHeight="1" spans="1:10">
      <c r="A239" s="143"/>
      <c r="B239" s="143"/>
      <c r="C239" s="154"/>
      <c r="D239" s="155"/>
      <c r="E239" s="156"/>
      <c r="F239" s="143" t="s">
        <v>911</v>
      </c>
      <c r="G239" s="143" t="s">
        <v>912</v>
      </c>
      <c r="H239" s="149"/>
      <c r="I239" s="150"/>
      <c r="J239" s="157">
        <f t="shared" si="5"/>
        <v>0</v>
      </c>
    </row>
    <row r="240" ht="17.25" customHeight="1" spans="1:10">
      <c r="A240" s="143"/>
      <c r="B240" s="143"/>
      <c r="C240" s="154"/>
      <c r="D240" s="155"/>
      <c r="E240" s="156"/>
      <c r="F240" s="143" t="s">
        <v>913</v>
      </c>
      <c r="G240" s="143" t="s">
        <v>914</v>
      </c>
      <c r="H240" s="149"/>
      <c r="I240" s="150"/>
      <c r="J240" s="157">
        <f t="shared" si="5"/>
        <v>0</v>
      </c>
    </row>
    <row r="241" ht="17.25" customHeight="1" spans="1:10">
      <c r="A241" s="143"/>
      <c r="B241" s="143"/>
      <c r="C241" s="154"/>
      <c r="D241" s="155"/>
      <c r="E241" s="156"/>
      <c r="F241" s="143" t="s">
        <v>915</v>
      </c>
      <c r="G241" s="143" t="s">
        <v>916</v>
      </c>
      <c r="H241" s="149">
        <v>431</v>
      </c>
      <c r="I241" s="150">
        <v>431</v>
      </c>
      <c r="J241" s="157">
        <f t="shared" si="5"/>
        <v>1</v>
      </c>
    </row>
    <row r="242" ht="17.25" customHeight="1" spans="1:10">
      <c r="A242" s="143"/>
      <c r="B242" s="143"/>
      <c r="C242" s="154"/>
      <c r="D242" s="155"/>
      <c r="E242" s="156"/>
      <c r="F242" s="143" t="s">
        <v>917</v>
      </c>
      <c r="G242" s="143" t="s">
        <v>918</v>
      </c>
      <c r="H242" s="149"/>
      <c r="I242" s="150"/>
      <c r="J242" s="157">
        <f t="shared" si="5"/>
        <v>0</v>
      </c>
    </row>
    <row r="243" ht="17.25" customHeight="1" spans="1:10">
      <c r="A243" s="143"/>
      <c r="B243" s="143"/>
      <c r="C243" s="154"/>
      <c r="D243" s="155"/>
      <c r="E243" s="156"/>
      <c r="F243" s="143" t="s">
        <v>919</v>
      </c>
      <c r="G243" s="143" t="s">
        <v>920</v>
      </c>
      <c r="H243" s="149"/>
      <c r="I243" s="150"/>
      <c r="J243" s="157">
        <f t="shared" si="5"/>
        <v>0</v>
      </c>
    </row>
    <row r="244" ht="17.25" customHeight="1" spans="1:10">
      <c r="A244" s="143"/>
      <c r="B244" s="143"/>
      <c r="C244" s="154"/>
      <c r="D244" s="155"/>
      <c r="E244" s="156"/>
      <c r="F244" s="143" t="s">
        <v>133</v>
      </c>
      <c r="G244" s="143" t="s">
        <v>134</v>
      </c>
      <c r="H244" s="145">
        <f>SUM(H245)</f>
        <v>0</v>
      </c>
      <c r="I244" s="145">
        <f>SUM(I245)</f>
        <v>0</v>
      </c>
      <c r="J244" s="157">
        <f t="shared" si="5"/>
        <v>0</v>
      </c>
    </row>
    <row r="245" ht="17.25" customHeight="1" spans="1:10">
      <c r="A245" s="143"/>
      <c r="B245" s="143"/>
      <c r="C245" s="154"/>
      <c r="D245" s="155"/>
      <c r="E245" s="156"/>
      <c r="F245" s="143" t="s">
        <v>921</v>
      </c>
      <c r="G245" s="143" t="s">
        <v>922</v>
      </c>
      <c r="H245" s="145">
        <f>SUM(H246:H260)</f>
        <v>0</v>
      </c>
      <c r="I245" s="145">
        <f>SUM(I246:I260)</f>
        <v>0</v>
      </c>
      <c r="J245" s="157">
        <f t="shared" si="5"/>
        <v>0</v>
      </c>
    </row>
    <row r="246" ht="17.25" customHeight="1" spans="1:10">
      <c r="A246" s="143"/>
      <c r="B246" s="143"/>
      <c r="C246" s="154"/>
      <c r="D246" s="155"/>
      <c r="E246" s="156"/>
      <c r="F246" s="143" t="s">
        <v>923</v>
      </c>
      <c r="G246" s="143" t="s">
        <v>924</v>
      </c>
      <c r="H246" s="149"/>
      <c r="I246" s="150"/>
      <c r="J246" s="157">
        <f t="shared" si="5"/>
        <v>0</v>
      </c>
    </row>
    <row r="247" ht="17.25" customHeight="1" spans="1:10">
      <c r="A247" s="143"/>
      <c r="B247" s="143"/>
      <c r="C247" s="154"/>
      <c r="D247" s="155"/>
      <c r="E247" s="156"/>
      <c r="F247" s="143" t="s">
        <v>925</v>
      </c>
      <c r="G247" s="143" t="s">
        <v>926</v>
      </c>
      <c r="H247" s="149"/>
      <c r="I247" s="150"/>
      <c r="J247" s="157">
        <f t="shared" si="5"/>
        <v>0</v>
      </c>
    </row>
    <row r="248" ht="17.25" customHeight="1" spans="1:10">
      <c r="A248" s="143"/>
      <c r="B248" s="143"/>
      <c r="C248" s="154"/>
      <c r="D248" s="155"/>
      <c r="E248" s="156"/>
      <c r="F248" s="143" t="s">
        <v>927</v>
      </c>
      <c r="G248" s="143" t="s">
        <v>928</v>
      </c>
      <c r="H248" s="149"/>
      <c r="I248" s="150"/>
      <c r="J248" s="157">
        <f t="shared" si="5"/>
        <v>0</v>
      </c>
    </row>
    <row r="249" ht="17.25" customHeight="1" spans="1:10">
      <c r="A249" s="143"/>
      <c r="B249" s="143"/>
      <c r="C249" s="154"/>
      <c r="D249" s="155"/>
      <c r="E249" s="156"/>
      <c r="F249" s="143" t="s">
        <v>929</v>
      </c>
      <c r="G249" s="143" t="s">
        <v>930</v>
      </c>
      <c r="H249" s="149"/>
      <c r="I249" s="150"/>
      <c r="J249" s="157">
        <f t="shared" si="5"/>
        <v>0</v>
      </c>
    </row>
    <row r="250" ht="17.25" customHeight="1" spans="1:10">
      <c r="A250" s="143"/>
      <c r="B250" s="143"/>
      <c r="C250" s="154"/>
      <c r="D250" s="155"/>
      <c r="E250" s="156"/>
      <c r="F250" s="143" t="s">
        <v>931</v>
      </c>
      <c r="G250" s="143" t="s">
        <v>932</v>
      </c>
      <c r="H250" s="149"/>
      <c r="I250" s="150"/>
      <c r="J250" s="157">
        <f t="shared" si="5"/>
        <v>0</v>
      </c>
    </row>
    <row r="251" ht="17.25" customHeight="1" spans="1:10">
      <c r="A251" s="143"/>
      <c r="B251" s="143"/>
      <c r="C251" s="154"/>
      <c r="D251" s="155"/>
      <c r="E251" s="156"/>
      <c r="F251" s="143" t="s">
        <v>933</v>
      </c>
      <c r="G251" s="143" t="s">
        <v>934</v>
      </c>
      <c r="H251" s="149"/>
      <c r="I251" s="150"/>
      <c r="J251" s="157">
        <f t="shared" si="5"/>
        <v>0</v>
      </c>
    </row>
    <row r="252" ht="17.25" customHeight="1" spans="1:10">
      <c r="A252" s="143"/>
      <c r="B252" s="143"/>
      <c r="C252" s="154"/>
      <c r="D252" s="155"/>
      <c r="E252" s="156"/>
      <c r="F252" s="143" t="s">
        <v>935</v>
      </c>
      <c r="G252" s="143" t="s">
        <v>936</v>
      </c>
      <c r="H252" s="149"/>
      <c r="I252" s="150"/>
      <c r="J252" s="157">
        <f t="shared" si="5"/>
        <v>0</v>
      </c>
    </row>
    <row r="253" ht="17.25" customHeight="1" spans="1:10">
      <c r="A253" s="143"/>
      <c r="B253" s="143"/>
      <c r="C253" s="154"/>
      <c r="D253" s="155"/>
      <c r="E253" s="156"/>
      <c r="F253" s="143" t="s">
        <v>937</v>
      </c>
      <c r="G253" s="143" t="s">
        <v>938</v>
      </c>
      <c r="H253" s="149"/>
      <c r="I253" s="150"/>
      <c r="J253" s="157">
        <f t="shared" si="5"/>
        <v>0</v>
      </c>
    </row>
    <row r="254" ht="17.25" customHeight="1" spans="1:10">
      <c r="A254" s="143"/>
      <c r="B254" s="143"/>
      <c r="C254" s="154"/>
      <c r="D254" s="155"/>
      <c r="E254" s="156"/>
      <c r="F254" s="143" t="s">
        <v>939</v>
      </c>
      <c r="G254" s="143" t="s">
        <v>940</v>
      </c>
      <c r="H254" s="149"/>
      <c r="I254" s="150"/>
      <c r="J254" s="157">
        <f t="shared" si="5"/>
        <v>0</v>
      </c>
    </row>
    <row r="255" ht="17.25" customHeight="1" spans="1:10">
      <c r="A255" s="143"/>
      <c r="B255" s="143"/>
      <c r="C255" s="154"/>
      <c r="D255" s="155"/>
      <c r="E255" s="156"/>
      <c r="F255" s="143" t="s">
        <v>941</v>
      </c>
      <c r="G255" s="143" t="s">
        <v>942</v>
      </c>
      <c r="H255" s="149"/>
      <c r="I255" s="150"/>
      <c r="J255" s="157">
        <f t="shared" si="5"/>
        <v>0</v>
      </c>
    </row>
    <row r="256" ht="17.25" customHeight="1" spans="1:10">
      <c r="A256" s="143"/>
      <c r="B256" s="143"/>
      <c r="C256" s="154"/>
      <c r="D256" s="155"/>
      <c r="E256" s="156"/>
      <c r="F256" s="143" t="s">
        <v>943</v>
      </c>
      <c r="G256" s="143" t="s">
        <v>944</v>
      </c>
      <c r="H256" s="149"/>
      <c r="I256" s="150"/>
      <c r="J256" s="157">
        <f t="shared" si="5"/>
        <v>0</v>
      </c>
    </row>
    <row r="257" ht="17.25" customHeight="1" spans="1:10">
      <c r="A257" s="143"/>
      <c r="B257" s="143"/>
      <c r="C257" s="154"/>
      <c r="D257" s="155"/>
      <c r="E257" s="156"/>
      <c r="F257" s="143" t="s">
        <v>945</v>
      </c>
      <c r="G257" s="143" t="s">
        <v>946</v>
      </c>
      <c r="H257" s="149"/>
      <c r="I257" s="150"/>
      <c r="J257" s="157">
        <f t="shared" si="5"/>
        <v>0</v>
      </c>
    </row>
    <row r="258" ht="17.25" customHeight="1" spans="1:10">
      <c r="A258" s="143"/>
      <c r="B258" s="143"/>
      <c r="C258" s="154"/>
      <c r="D258" s="155"/>
      <c r="E258" s="156"/>
      <c r="F258" s="143" t="s">
        <v>947</v>
      </c>
      <c r="G258" s="143" t="s">
        <v>948</v>
      </c>
      <c r="H258" s="149"/>
      <c r="I258" s="150"/>
      <c r="J258" s="157">
        <f t="shared" si="5"/>
        <v>0</v>
      </c>
    </row>
    <row r="259" ht="17.25" customHeight="1" spans="1:10">
      <c r="A259" s="143"/>
      <c r="B259" s="143"/>
      <c r="C259" s="154"/>
      <c r="D259" s="155"/>
      <c r="E259" s="156"/>
      <c r="F259" s="143" t="s">
        <v>949</v>
      </c>
      <c r="G259" s="143" t="s">
        <v>950</v>
      </c>
      <c r="H259" s="149"/>
      <c r="I259" s="150"/>
      <c r="J259" s="157">
        <f t="shared" si="5"/>
        <v>0</v>
      </c>
    </row>
    <row r="260" ht="17.25" customHeight="1" spans="1:10">
      <c r="A260" s="143"/>
      <c r="B260" s="143"/>
      <c r="C260" s="154"/>
      <c r="D260" s="155"/>
      <c r="E260" s="156"/>
      <c r="F260" s="143" t="s">
        <v>951</v>
      </c>
      <c r="G260" s="143" t="s">
        <v>952</v>
      </c>
      <c r="H260" s="149"/>
      <c r="I260" s="150"/>
      <c r="J260" s="157">
        <f t="shared" si="5"/>
        <v>0</v>
      </c>
    </row>
    <row r="261" ht="17.25" customHeight="1" spans="1:10">
      <c r="A261" s="143"/>
      <c r="B261" s="143"/>
      <c r="C261" s="154"/>
      <c r="D261" s="155"/>
      <c r="E261" s="156"/>
      <c r="F261" s="143" t="s">
        <v>953</v>
      </c>
      <c r="G261" s="143" t="s">
        <v>954</v>
      </c>
      <c r="H261" s="145">
        <f>SUM(H262,H275)</f>
        <v>2</v>
      </c>
      <c r="I261" s="145">
        <f>SUM(I262,I275)</f>
        <v>0</v>
      </c>
      <c r="J261" s="157">
        <f t="shared" si="5"/>
        <v>0</v>
      </c>
    </row>
    <row r="262" ht="17.25" customHeight="1" spans="1:10">
      <c r="A262" s="143"/>
      <c r="B262" s="143"/>
      <c r="C262" s="154"/>
      <c r="D262" s="155"/>
      <c r="E262" s="156"/>
      <c r="F262" s="143" t="s">
        <v>955</v>
      </c>
      <c r="G262" s="143" t="s">
        <v>956</v>
      </c>
      <c r="H262" s="145">
        <f>SUM(H263:H274)</f>
        <v>0</v>
      </c>
      <c r="I262" s="145">
        <f>SUM(I263:I274)</f>
        <v>0</v>
      </c>
      <c r="J262" s="157">
        <f t="shared" si="5"/>
        <v>0</v>
      </c>
    </row>
    <row r="263" ht="17.25" customHeight="1" spans="1:10">
      <c r="A263" s="143"/>
      <c r="B263" s="143"/>
      <c r="C263" s="154"/>
      <c r="D263" s="155"/>
      <c r="E263" s="156"/>
      <c r="F263" s="143" t="s">
        <v>957</v>
      </c>
      <c r="G263" s="143" t="s">
        <v>958</v>
      </c>
      <c r="H263" s="149"/>
      <c r="I263" s="150"/>
      <c r="J263" s="157">
        <f t="shared" ref="J263:J281" si="6">IFERROR($I263/H263,)</f>
        <v>0</v>
      </c>
    </row>
    <row r="264" ht="17.25" customHeight="1" spans="1:10">
      <c r="A264" s="143"/>
      <c r="B264" s="143"/>
      <c r="C264" s="154"/>
      <c r="D264" s="155"/>
      <c r="E264" s="156"/>
      <c r="F264" s="143" t="s">
        <v>959</v>
      </c>
      <c r="G264" s="143" t="s">
        <v>960</v>
      </c>
      <c r="H264" s="149"/>
      <c r="I264" s="150"/>
      <c r="J264" s="157">
        <f t="shared" si="6"/>
        <v>0</v>
      </c>
    </row>
    <row r="265" ht="17.25" customHeight="1" spans="1:10">
      <c r="A265" s="143"/>
      <c r="B265" s="143"/>
      <c r="C265" s="154"/>
      <c r="D265" s="155"/>
      <c r="E265" s="156"/>
      <c r="F265" s="143" t="s">
        <v>961</v>
      </c>
      <c r="G265" s="143" t="s">
        <v>962</v>
      </c>
      <c r="H265" s="149"/>
      <c r="I265" s="150"/>
      <c r="J265" s="157">
        <f t="shared" si="6"/>
        <v>0</v>
      </c>
    </row>
    <row r="266" ht="17.25" customHeight="1" spans="1:10">
      <c r="A266" s="143"/>
      <c r="B266" s="143"/>
      <c r="C266" s="154"/>
      <c r="D266" s="155"/>
      <c r="E266" s="156"/>
      <c r="F266" s="143" t="s">
        <v>963</v>
      </c>
      <c r="G266" s="143" t="s">
        <v>964</v>
      </c>
      <c r="H266" s="149"/>
      <c r="I266" s="150"/>
      <c r="J266" s="157">
        <f t="shared" si="6"/>
        <v>0</v>
      </c>
    </row>
    <row r="267" ht="17.25" customHeight="1" spans="1:10">
      <c r="A267" s="143"/>
      <c r="B267" s="143"/>
      <c r="C267" s="154"/>
      <c r="D267" s="155"/>
      <c r="E267" s="156"/>
      <c r="F267" s="143" t="s">
        <v>965</v>
      </c>
      <c r="G267" s="143" t="s">
        <v>966</v>
      </c>
      <c r="H267" s="149"/>
      <c r="I267" s="150"/>
      <c r="J267" s="157">
        <f t="shared" si="6"/>
        <v>0</v>
      </c>
    </row>
    <row r="268" ht="17.25" customHeight="1" spans="1:10">
      <c r="A268" s="143"/>
      <c r="B268" s="143"/>
      <c r="C268" s="154"/>
      <c r="D268" s="155"/>
      <c r="E268" s="156"/>
      <c r="F268" s="143" t="s">
        <v>967</v>
      </c>
      <c r="G268" s="143" t="s">
        <v>968</v>
      </c>
      <c r="H268" s="149"/>
      <c r="I268" s="150"/>
      <c r="J268" s="157">
        <f t="shared" si="6"/>
        <v>0</v>
      </c>
    </row>
    <row r="269" ht="17.25" customHeight="1" spans="1:10">
      <c r="A269" s="143"/>
      <c r="B269" s="143"/>
      <c r="C269" s="154"/>
      <c r="D269" s="155"/>
      <c r="E269" s="156"/>
      <c r="F269" s="143" t="s">
        <v>969</v>
      </c>
      <c r="G269" s="143" t="s">
        <v>970</v>
      </c>
      <c r="H269" s="149"/>
      <c r="I269" s="150"/>
      <c r="J269" s="157">
        <f t="shared" si="6"/>
        <v>0</v>
      </c>
    </row>
    <row r="270" ht="17.25" customHeight="1" spans="1:10">
      <c r="A270" s="143"/>
      <c r="B270" s="143"/>
      <c r="C270" s="154"/>
      <c r="D270" s="155"/>
      <c r="E270" s="156"/>
      <c r="F270" s="143" t="s">
        <v>971</v>
      </c>
      <c r="G270" s="143" t="s">
        <v>972</v>
      </c>
      <c r="H270" s="149"/>
      <c r="I270" s="150"/>
      <c r="J270" s="157">
        <f t="shared" si="6"/>
        <v>0</v>
      </c>
    </row>
    <row r="271" ht="17.25" customHeight="1" spans="1:10">
      <c r="A271" s="143"/>
      <c r="B271" s="143"/>
      <c r="C271" s="154"/>
      <c r="D271" s="155"/>
      <c r="E271" s="156"/>
      <c r="F271" s="143" t="s">
        <v>973</v>
      </c>
      <c r="G271" s="143" t="s">
        <v>974</v>
      </c>
      <c r="H271" s="149"/>
      <c r="I271" s="150"/>
      <c r="J271" s="157">
        <f t="shared" si="6"/>
        <v>0</v>
      </c>
    </row>
    <row r="272" ht="17.25" customHeight="1" spans="1:10">
      <c r="A272" s="143"/>
      <c r="B272" s="143"/>
      <c r="C272" s="154"/>
      <c r="D272" s="155"/>
      <c r="E272" s="156"/>
      <c r="F272" s="143" t="s">
        <v>975</v>
      </c>
      <c r="G272" s="143" t="s">
        <v>976</v>
      </c>
      <c r="H272" s="149"/>
      <c r="I272" s="150"/>
      <c r="J272" s="157">
        <f t="shared" si="6"/>
        <v>0</v>
      </c>
    </row>
    <row r="273" ht="17.25" customHeight="1" spans="1:10">
      <c r="A273" s="143"/>
      <c r="B273" s="143"/>
      <c r="C273" s="154"/>
      <c r="D273" s="155"/>
      <c r="E273" s="156"/>
      <c r="F273" s="143" t="s">
        <v>977</v>
      </c>
      <c r="G273" s="143" t="s">
        <v>978</v>
      </c>
      <c r="H273" s="149"/>
      <c r="I273" s="150"/>
      <c r="J273" s="157">
        <f t="shared" si="6"/>
        <v>0</v>
      </c>
    </row>
    <row r="274" ht="17.25" customHeight="1" spans="1:10">
      <c r="A274" s="143"/>
      <c r="B274" s="143"/>
      <c r="C274" s="154"/>
      <c r="D274" s="155"/>
      <c r="E274" s="156"/>
      <c r="F274" s="143" t="s">
        <v>979</v>
      </c>
      <c r="G274" s="143" t="s">
        <v>980</v>
      </c>
      <c r="H274" s="149"/>
      <c r="I274" s="150"/>
      <c r="J274" s="157">
        <f t="shared" si="6"/>
        <v>0</v>
      </c>
    </row>
    <row r="275" ht="17.25" customHeight="1" spans="1:10">
      <c r="A275" s="143"/>
      <c r="B275" s="143"/>
      <c r="C275" s="154"/>
      <c r="D275" s="155"/>
      <c r="E275" s="156"/>
      <c r="F275" s="143" t="s">
        <v>981</v>
      </c>
      <c r="G275" s="143" t="s">
        <v>982</v>
      </c>
      <c r="H275" s="145">
        <f>SUM(H276:H281)</f>
        <v>2</v>
      </c>
      <c r="I275" s="145">
        <f>SUM(I276:I281)</f>
        <v>0</v>
      </c>
      <c r="J275" s="157">
        <f t="shared" si="6"/>
        <v>0</v>
      </c>
    </row>
    <row r="276" ht="17.25" customHeight="1" spans="1:10">
      <c r="A276" s="143"/>
      <c r="B276" s="143"/>
      <c r="C276" s="154"/>
      <c r="D276" s="155"/>
      <c r="E276" s="156"/>
      <c r="F276" s="143" t="s">
        <v>983</v>
      </c>
      <c r="G276" s="143" t="s">
        <v>984</v>
      </c>
      <c r="H276" s="149"/>
      <c r="I276" s="150"/>
      <c r="J276" s="157">
        <f t="shared" si="6"/>
        <v>0</v>
      </c>
    </row>
    <row r="277" ht="17.25" customHeight="1" spans="1:10">
      <c r="A277" s="143"/>
      <c r="B277" s="143"/>
      <c r="C277" s="154"/>
      <c r="D277" s="155"/>
      <c r="E277" s="156"/>
      <c r="F277" s="143" t="s">
        <v>985</v>
      </c>
      <c r="G277" s="143" t="s">
        <v>986</v>
      </c>
      <c r="H277" s="149"/>
      <c r="I277" s="150"/>
      <c r="J277" s="157">
        <f t="shared" si="6"/>
        <v>0</v>
      </c>
    </row>
    <row r="278" ht="17.25" customHeight="1" spans="1:10">
      <c r="A278" s="143"/>
      <c r="B278" s="143"/>
      <c r="C278" s="154"/>
      <c r="D278" s="155"/>
      <c r="E278" s="156"/>
      <c r="F278" s="143" t="s">
        <v>987</v>
      </c>
      <c r="G278" s="143" t="s">
        <v>988</v>
      </c>
      <c r="H278" s="149"/>
      <c r="I278" s="150"/>
      <c r="J278" s="157">
        <f t="shared" si="6"/>
        <v>0</v>
      </c>
    </row>
    <row r="279" ht="17.25" customHeight="1" spans="1:10">
      <c r="A279" s="143"/>
      <c r="B279" s="143"/>
      <c r="C279" s="154"/>
      <c r="D279" s="155"/>
      <c r="E279" s="156"/>
      <c r="F279" s="143" t="s">
        <v>989</v>
      </c>
      <c r="G279" s="143" t="s">
        <v>990</v>
      </c>
      <c r="H279" s="149"/>
      <c r="I279" s="150"/>
      <c r="J279" s="157">
        <f t="shared" si="6"/>
        <v>0</v>
      </c>
    </row>
    <row r="280" ht="17.25" customHeight="1" spans="1:10">
      <c r="A280" s="143"/>
      <c r="B280" s="143"/>
      <c r="C280" s="154"/>
      <c r="D280" s="155"/>
      <c r="E280" s="156"/>
      <c r="F280" s="143" t="s">
        <v>991</v>
      </c>
      <c r="G280" s="143" t="s">
        <v>992</v>
      </c>
      <c r="H280" s="149"/>
      <c r="I280" s="150"/>
      <c r="J280" s="157">
        <f t="shared" si="6"/>
        <v>0</v>
      </c>
    </row>
    <row r="281" ht="17.25" customHeight="1" spans="1:10">
      <c r="A281" s="143"/>
      <c r="B281" s="143"/>
      <c r="C281" s="154"/>
      <c r="D281" s="155"/>
      <c r="E281" s="156"/>
      <c r="F281" s="143" t="s">
        <v>993</v>
      </c>
      <c r="G281" s="143" t="s">
        <v>994</v>
      </c>
      <c r="H281" s="149">
        <v>2</v>
      </c>
      <c r="I281" s="150"/>
      <c r="J281" s="157">
        <f t="shared" si="6"/>
        <v>0</v>
      </c>
    </row>
    <row r="282" ht="17.25" customHeight="1" spans="1:10">
      <c r="A282" s="143"/>
      <c r="B282" s="143"/>
      <c r="C282" s="154"/>
      <c r="D282" s="155"/>
      <c r="E282" s="156"/>
      <c r="F282" s="143"/>
      <c r="G282" s="143"/>
      <c r="H282" s="154"/>
      <c r="I282" s="155"/>
      <c r="J282" s="176"/>
    </row>
    <row r="283" ht="17.25" customHeight="1" spans="1:10">
      <c r="A283" s="143"/>
      <c r="B283" s="171" t="s">
        <v>141</v>
      </c>
      <c r="C283" s="158">
        <f>SUM(C7,C40)</f>
        <v>2300</v>
      </c>
      <c r="D283" s="172">
        <f>SUM(D7,D40)</f>
        <v>618</v>
      </c>
      <c r="E283" s="146">
        <f>IFERROR($D283/C283,)</f>
        <v>0.268695652173913</v>
      </c>
      <c r="F283" s="143"/>
      <c r="G283" s="171" t="s">
        <v>142</v>
      </c>
      <c r="H283" s="173">
        <f>SUM(H7,H15,H31,H43,H54,H112,H147,H191,H196,H199,H227,H244,H261)</f>
        <v>3108</v>
      </c>
      <c r="I283" s="177">
        <f>SUM(I7,I15,I31,I43,I54,I112,I147,I191,I196,I199,I227,I244,I261)</f>
        <v>1255</v>
      </c>
      <c r="J283" s="178">
        <f>IFERROR($I283/H283,)</f>
        <v>0.403796653796654</v>
      </c>
    </row>
    <row r="284" ht="17.25" customHeight="1" spans="1:10">
      <c r="A284" s="143"/>
      <c r="B284" s="143"/>
      <c r="C284" s="154"/>
      <c r="D284" s="155"/>
      <c r="E284" s="156"/>
      <c r="F284" s="143"/>
      <c r="G284" s="143"/>
      <c r="H284" s="154"/>
      <c r="I284" s="155"/>
      <c r="J284" s="176"/>
    </row>
    <row r="285" ht="17.25" customHeight="1" spans="1:10">
      <c r="A285" s="143" t="s">
        <v>206</v>
      </c>
      <c r="B285" s="143" t="s">
        <v>207</v>
      </c>
      <c r="C285" s="145">
        <f t="shared" ref="C285:D286" si="7">SUM(C286)</f>
        <v>0</v>
      </c>
      <c r="D285" s="148">
        <f t="shared" si="7"/>
        <v>0</v>
      </c>
      <c r="E285" s="146">
        <f>IFERROR($D285/C285,)</f>
        <v>0</v>
      </c>
      <c r="F285" s="143" t="s">
        <v>145</v>
      </c>
      <c r="G285" s="143" t="s">
        <v>146</v>
      </c>
      <c r="H285" s="148">
        <f>SUM(H286,H287,H289,H291,H293)</f>
        <v>28</v>
      </c>
      <c r="I285" s="148">
        <f>SUM(I286,I287,I289,I291,I293)</f>
        <v>191</v>
      </c>
      <c r="J285" s="146">
        <f t="shared" ref="J285:J293" si="8">IFERROR($I285/H285,)</f>
        <v>6.82142857142857</v>
      </c>
    </row>
    <row r="286" ht="17.25" customHeight="1" spans="1:10">
      <c r="A286" s="143" t="s">
        <v>210</v>
      </c>
      <c r="B286" s="143" t="s">
        <v>211</v>
      </c>
      <c r="C286" s="145">
        <f t="shared" si="7"/>
        <v>0</v>
      </c>
      <c r="D286" s="148">
        <f t="shared" si="7"/>
        <v>0</v>
      </c>
      <c r="E286" s="146">
        <f>IFERROR($D286/C286,)</f>
        <v>0</v>
      </c>
      <c r="F286" s="143" t="s">
        <v>995</v>
      </c>
      <c r="G286" s="143" t="s">
        <v>996</v>
      </c>
      <c r="H286" s="150"/>
      <c r="I286" s="150"/>
      <c r="J286" s="146">
        <f t="shared" si="8"/>
        <v>0</v>
      </c>
    </row>
    <row r="287" ht="17.25" customHeight="1" spans="1:10">
      <c r="A287" s="143" t="s">
        <v>997</v>
      </c>
      <c r="B287" s="143" t="s">
        <v>998</v>
      </c>
      <c r="C287" s="149"/>
      <c r="D287" s="149"/>
      <c r="E287" s="146">
        <f>IFERROR($D287/C287,)</f>
        <v>0</v>
      </c>
      <c r="F287" s="143" t="s">
        <v>148</v>
      </c>
      <c r="G287" s="143" t="s">
        <v>149</v>
      </c>
      <c r="H287" s="148">
        <f>SUM(H288)</f>
        <v>28</v>
      </c>
      <c r="I287" s="148">
        <f>SUM(I288)</f>
        <v>5</v>
      </c>
      <c r="J287" s="146">
        <f t="shared" si="8"/>
        <v>0.178571428571429</v>
      </c>
    </row>
    <row r="288" ht="17.25" customHeight="1" spans="1:10">
      <c r="A288" s="143"/>
      <c r="B288" s="143"/>
      <c r="C288" s="154"/>
      <c r="D288" s="155"/>
      <c r="E288" s="156"/>
      <c r="F288" s="143" t="s">
        <v>999</v>
      </c>
      <c r="G288" s="143" t="s">
        <v>1000</v>
      </c>
      <c r="H288" s="150">
        <v>28</v>
      </c>
      <c r="I288" s="150">
        <v>5</v>
      </c>
      <c r="J288" s="146">
        <f t="shared" si="8"/>
        <v>0.178571428571429</v>
      </c>
    </row>
    <row r="289" ht="17.25" customHeight="1" spans="1:10">
      <c r="A289" s="143" t="s">
        <v>143</v>
      </c>
      <c r="B289" s="143" t="s">
        <v>144</v>
      </c>
      <c r="C289" s="145">
        <f>SUM(C290,C291,C293,C295,C298)</f>
        <v>836</v>
      </c>
      <c r="D289" s="148" t="e">
        <f>SUM(D290,D291,D293,D295,D298)</f>
        <v>#REF!</v>
      </c>
      <c r="E289" s="146">
        <f t="shared" ref="E289:E299" si="9">IFERROR($D289/C289,)</f>
        <v>0</v>
      </c>
      <c r="F289" s="143" t="s">
        <v>160</v>
      </c>
      <c r="G289" s="143" t="s">
        <v>161</v>
      </c>
      <c r="H289" s="148">
        <f>SUM(H290)</f>
        <v>0</v>
      </c>
      <c r="I289" s="148">
        <f>SUM(I290)</f>
        <v>186</v>
      </c>
      <c r="J289" s="146">
        <f t="shared" si="8"/>
        <v>0</v>
      </c>
    </row>
    <row r="290" ht="17.25" customHeight="1" spans="1:10">
      <c r="A290" s="143" t="s">
        <v>1001</v>
      </c>
      <c r="B290" s="143" t="s">
        <v>1002</v>
      </c>
      <c r="C290" s="149"/>
      <c r="D290" s="149"/>
      <c r="E290" s="146">
        <f t="shared" si="9"/>
        <v>0</v>
      </c>
      <c r="F290" s="143" t="s">
        <v>1003</v>
      </c>
      <c r="G290" s="143" t="s">
        <v>1004</v>
      </c>
      <c r="H290" s="150"/>
      <c r="I290" s="150">
        <v>186</v>
      </c>
      <c r="J290" s="146">
        <f t="shared" si="8"/>
        <v>0</v>
      </c>
    </row>
    <row r="291" ht="17.25" customHeight="1" spans="1:10">
      <c r="A291" s="143" t="s">
        <v>1005</v>
      </c>
      <c r="B291" s="143" t="s">
        <v>216</v>
      </c>
      <c r="C291" s="145">
        <f>SUM(C292)</f>
        <v>0</v>
      </c>
      <c r="D291" s="148">
        <f>SUM(D292)</f>
        <v>0</v>
      </c>
      <c r="E291" s="146">
        <f t="shared" si="9"/>
        <v>0</v>
      </c>
      <c r="F291" s="143" t="s">
        <v>166</v>
      </c>
      <c r="G291" s="143" t="s">
        <v>167</v>
      </c>
      <c r="H291" s="148">
        <f>SUM(H292)</f>
        <v>0</v>
      </c>
      <c r="I291" s="148">
        <f>SUM(I292)</f>
        <v>0</v>
      </c>
      <c r="J291" s="146">
        <f t="shared" si="8"/>
        <v>0</v>
      </c>
    </row>
    <row r="292" ht="17.25" customHeight="1" spans="1:10">
      <c r="A292" s="143" t="s">
        <v>1006</v>
      </c>
      <c r="B292" s="143" t="s">
        <v>1007</v>
      </c>
      <c r="C292" s="149"/>
      <c r="D292" s="149"/>
      <c r="E292" s="146">
        <f t="shared" si="9"/>
        <v>0</v>
      </c>
      <c r="F292" s="143" t="s">
        <v>1008</v>
      </c>
      <c r="G292" s="143" t="s">
        <v>1009</v>
      </c>
      <c r="H292" s="150"/>
      <c r="I292" s="150"/>
      <c r="J292" s="146">
        <f t="shared" si="8"/>
        <v>0</v>
      </c>
    </row>
    <row r="293" ht="17.25" customHeight="1" spans="1:10">
      <c r="A293" s="143" t="s">
        <v>162</v>
      </c>
      <c r="B293" s="143" t="s">
        <v>163</v>
      </c>
      <c r="C293" s="145">
        <f>SUM(C294)</f>
        <v>836</v>
      </c>
      <c r="D293" s="148" t="e">
        <f>SUM(D294)</f>
        <v>#REF!</v>
      </c>
      <c r="E293" s="146">
        <f t="shared" si="9"/>
        <v>0</v>
      </c>
      <c r="F293" s="143" t="s">
        <v>1010</v>
      </c>
      <c r="G293" s="143" t="s">
        <v>220</v>
      </c>
      <c r="H293" s="150"/>
      <c r="I293" s="150"/>
      <c r="J293" s="146">
        <f t="shared" si="8"/>
        <v>0</v>
      </c>
    </row>
    <row r="294" ht="17.25" customHeight="1" spans="1:10">
      <c r="A294" s="143" t="s">
        <v>1011</v>
      </c>
      <c r="B294" s="143" t="s">
        <v>1012</v>
      </c>
      <c r="C294" s="149">
        <v>836</v>
      </c>
      <c r="D294" s="145" t="e">
        <f>#REF!</f>
        <v>#REF!</v>
      </c>
      <c r="E294" s="146">
        <f t="shared" si="9"/>
        <v>0</v>
      </c>
      <c r="F294" s="143"/>
      <c r="G294" s="143"/>
      <c r="H294" s="154"/>
      <c r="I294" s="155"/>
      <c r="J294" s="176"/>
    </row>
    <row r="295" ht="17.25" customHeight="1" spans="1:10">
      <c r="A295" s="143" t="s">
        <v>170</v>
      </c>
      <c r="B295" s="143" t="s">
        <v>171</v>
      </c>
      <c r="C295" s="145">
        <f t="shared" ref="C295:D296" si="10">SUM(C296)</f>
        <v>0</v>
      </c>
      <c r="D295" s="148">
        <f t="shared" si="10"/>
        <v>0</v>
      </c>
      <c r="E295" s="146">
        <f t="shared" si="9"/>
        <v>0</v>
      </c>
      <c r="F295" s="143"/>
      <c r="G295" s="143"/>
      <c r="H295" s="154"/>
      <c r="I295" s="155"/>
      <c r="J295" s="176"/>
    </row>
    <row r="296" ht="17.25" customHeight="1" spans="1:10">
      <c r="A296" s="143" t="s">
        <v>1013</v>
      </c>
      <c r="B296" s="143" t="s">
        <v>1014</v>
      </c>
      <c r="C296" s="145">
        <f t="shared" si="10"/>
        <v>0</v>
      </c>
      <c r="D296" s="148">
        <f t="shared" si="10"/>
        <v>0</v>
      </c>
      <c r="E296" s="146">
        <f t="shared" si="9"/>
        <v>0</v>
      </c>
      <c r="F296" s="143"/>
      <c r="G296" s="143"/>
      <c r="H296" s="154"/>
      <c r="I296" s="155"/>
      <c r="J296" s="176"/>
    </row>
    <row r="297" ht="17.25" customHeight="1" spans="1:10">
      <c r="A297" s="143" t="s">
        <v>1015</v>
      </c>
      <c r="B297" s="143" t="s">
        <v>1016</v>
      </c>
      <c r="C297" s="149"/>
      <c r="D297" s="149"/>
      <c r="E297" s="146">
        <f t="shared" si="9"/>
        <v>0</v>
      </c>
      <c r="F297" s="143"/>
      <c r="G297" s="143"/>
      <c r="H297" s="154"/>
      <c r="I297" s="155"/>
      <c r="J297" s="176"/>
    </row>
    <row r="298" ht="17.25" customHeight="1" spans="1:10">
      <c r="A298" s="143" t="s">
        <v>1017</v>
      </c>
      <c r="B298" s="143" t="s">
        <v>219</v>
      </c>
      <c r="C298" s="145">
        <f>SUM(C299)</f>
        <v>0</v>
      </c>
      <c r="D298" s="148">
        <f>SUM(D299)</f>
        <v>0</v>
      </c>
      <c r="E298" s="146">
        <f t="shared" si="9"/>
        <v>0</v>
      </c>
      <c r="F298" s="143" t="s">
        <v>208</v>
      </c>
      <c r="G298" s="143" t="s">
        <v>209</v>
      </c>
      <c r="H298" s="174">
        <f>H299</f>
        <v>0</v>
      </c>
      <c r="I298" s="174">
        <f>I299</f>
        <v>0</v>
      </c>
      <c r="J298" s="146">
        <f>IFERROR($I298/H298,)</f>
        <v>0</v>
      </c>
    </row>
    <row r="299" ht="17.25" customHeight="1" spans="1:10">
      <c r="A299" s="143" t="s">
        <v>1018</v>
      </c>
      <c r="B299" s="143" t="s">
        <v>1019</v>
      </c>
      <c r="C299" s="149"/>
      <c r="D299" s="149"/>
      <c r="E299" s="146">
        <f t="shared" si="9"/>
        <v>0</v>
      </c>
      <c r="F299" s="143" t="s">
        <v>1020</v>
      </c>
      <c r="G299" s="143" t="s">
        <v>1021</v>
      </c>
      <c r="H299" s="175"/>
      <c r="I299" s="175"/>
      <c r="J299" s="146">
        <f>IFERROR($I299/H299,)</f>
        <v>0</v>
      </c>
    </row>
    <row r="300" ht="17.25" customHeight="1" spans="1:10">
      <c r="A300" s="143"/>
      <c r="B300" s="143"/>
      <c r="C300" s="154"/>
      <c r="D300" s="155"/>
      <c r="E300" s="156"/>
      <c r="F300" s="143"/>
      <c r="G300" s="143"/>
      <c r="H300" s="154"/>
      <c r="I300" s="155"/>
      <c r="J300" s="176"/>
    </row>
    <row r="301" ht="17.25" customHeight="1" spans="1:10">
      <c r="A301" s="143"/>
      <c r="B301" s="171" t="s">
        <v>79</v>
      </c>
      <c r="C301" s="158">
        <f>SUM(C283,C285,C289)</f>
        <v>3136</v>
      </c>
      <c r="D301" s="172" t="e">
        <f>SUM(D283,D285,D289)</f>
        <v>#REF!</v>
      </c>
      <c r="E301" s="146">
        <f>IFERROR($D301/C301,)</f>
        <v>0</v>
      </c>
      <c r="F301" s="143"/>
      <c r="G301" s="171" t="s">
        <v>135</v>
      </c>
      <c r="H301" s="158">
        <f>SUM(H283,H285,H298)</f>
        <v>3136</v>
      </c>
      <c r="I301" s="172">
        <f>SUM(I283,I285,I298)</f>
        <v>1446</v>
      </c>
      <c r="J301" s="146">
        <f>IFERROR($I301/H301,)</f>
        <v>0.46109693877551</v>
      </c>
    </row>
  </sheetData>
  <mergeCells count="11">
    <mergeCell ref="A2:J2"/>
    <mergeCell ref="A4:E4"/>
    <mergeCell ref="F4:J4"/>
    <mergeCell ref="D5:E5"/>
    <mergeCell ref="I5:J5"/>
    <mergeCell ref="A5:A6"/>
    <mergeCell ref="B5:B6"/>
    <mergeCell ref="C5:C6"/>
    <mergeCell ref="F5:F6"/>
    <mergeCell ref="G5:G6"/>
    <mergeCell ref="H5:H6"/>
  </mergeCells>
  <pageMargins left="0.49" right="0.49" top="0.41" bottom="0.25" header="0.45" footer="0.18"/>
  <pageSetup paperSize="9" scale="54" orientation="landscape"/>
  <headerFooter>
    <oddFooter>&amp;C&amp;P/&amp;N</oddFooter>
    <evenFooter>&amp;C&amp;P/&amp;N</even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目录</vt:lpstr>
      <vt:lpstr>2024一般公共预算收入表</vt:lpstr>
      <vt:lpstr>2024一般公共预算支出表</vt:lpstr>
      <vt:lpstr>2024一般公共预算本级支出表（本级）</vt:lpstr>
      <vt:lpstr>2024一般公共预算收支平衡表</vt:lpstr>
      <vt:lpstr>2024年一般公共预算基本支出表</vt:lpstr>
      <vt:lpstr>2024一般公共预算支出三公经费预算表</vt:lpstr>
      <vt:lpstr>2024一般债券限额余额表。</vt:lpstr>
      <vt:lpstr>2024政府性基金预算收支表</vt:lpstr>
      <vt:lpstr>2024政府性基金预算支出资金来源表</vt:lpstr>
      <vt:lpstr>溪专项债券限额余额表。</vt:lpstr>
      <vt:lpstr>2024国有资本经营预算收支表</vt:lpstr>
      <vt:lpstr>2024年国有资本经营预算收入表</vt:lpstr>
      <vt:lpstr>2024年国有资本经营预算支出表</vt:lpstr>
      <vt:lpstr>2024社保收入。</vt:lpstr>
      <vt:lpstr>2024社保支出。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suger</dc:creator>
  <cp:lastModifiedBy>樹</cp:lastModifiedBy>
  <dcterms:created xsi:type="dcterms:W3CDTF">2023-02-22T05:54:00Z</dcterms:created>
  <cp:lastPrinted>2023-02-21T06:43:00Z</cp:lastPrinted>
  <dcterms:modified xsi:type="dcterms:W3CDTF">2024-10-23T01:50:06Z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48C4D8B9B5184F9A94F4E535DA6EF82D_13</vt:lpwstr>
  </property>
  <property fmtid="{D5CDD505-2E9C-101B-9397-08002B2CF9AE}" pid="3" name="KSOProductBuildVer">
    <vt:lpwstr>2052-12.1.0.18608</vt:lpwstr>
  </property>
</Properties>
</file>