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目录" sheetId="20" r:id="rId1"/>
    <sheet name="23溪一般收入" sheetId="1" r:id="rId2"/>
    <sheet name="23溪一般支出" sheetId="2" r:id="rId3"/>
    <sheet name="23溪平衡表" sheetId="3" r:id="rId4"/>
    <sheet name="23溪支出经济分类" sheetId="5" r:id="rId5"/>
    <sheet name="23溪三公经费" sheetId="10" r:id="rId6"/>
    <sheet name="溪一般债券限额余额表。" sheetId="11" r:id="rId7"/>
    <sheet name="23溪基金收支" sheetId="16" r:id="rId8"/>
    <sheet name="23溪基金来源" sheetId="17" r:id="rId9"/>
    <sheet name="溪专项债券限额余额表。" sheetId="12" r:id="rId10"/>
    <sheet name="23溪国资收支" sheetId="13" r:id="rId11"/>
    <sheet name="23溪国资收入" sheetId="14" r:id="rId12"/>
    <sheet name="23溪国资支出" sheetId="15" r:id="rId13"/>
    <sheet name="23社保收入。" sheetId="18" r:id="rId14"/>
    <sheet name="23社保支出。" sheetId="1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2" hidden="1">'23溪一般支出'!$A$1:$I$1278</definedName>
    <definedName name="\q">[1]国家!#REF!</definedName>
    <definedName name="\z">[2]中央!#REF!</definedName>
    <definedName name="__xlfn.COUNTIFS" hidden="1">#NAME?</definedName>
    <definedName name="__xlfn.SUMIFS" hidden="1">#NAME?</definedName>
    <definedName name="_xlnm._FilterDatabase" localSheetId="13" hidden="1">#REF!</definedName>
    <definedName name="_xlnm._FilterDatabase" localSheetId="14" hidden="1">#REF!</definedName>
    <definedName name="_xlnm._FilterDatabase" localSheetId="0" hidden="1">#REF!</definedName>
    <definedName name="_xlnm._FilterDatabase" localSheetId="6" hidden="1">#REF!</definedName>
    <definedName name="_xlnm._FilterDatabase" localSheetId="9" hidden="1">#REF!</definedName>
    <definedName name="_xlnm._FilterDatabase" hidden="1">#REF!</definedName>
    <definedName name="_Order1" hidden="1">255</definedName>
    <definedName name="_Order2" hidden="1">255</definedName>
    <definedName name="a" localSheetId="13">#REF!</definedName>
    <definedName name="a" localSheetId="14">#REF!</definedName>
    <definedName name="a" localSheetId="0">#REF!</definedName>
    <definedName name="a" localSheetId="9">#REF!</definedName>
    <definedName name="a">#REF!</definedName>
    <definedName name="aa" localSheetId="13">#REF!</definedName>
    <definedName name="aa" localSheetId="14">#REF!</definedName>
    <definedName name="aa" localSheetId="0">#REF!</definedName>
    <definedName name="aa" localSheetId="9">#REF!</definedName>
    <definedName name="aa">#REF!</definedName>
    <definedName name="aaa">[2]中央!#REF!</definedName>
    <definedName name="aaaagfdsafsd">#N/A</definedName>
    <definedName name="ABC" localSheetId="13">#REF!</definedName>
    <definedName name="ABC" localSheetId="14">#REF!</definedName>
    <definedName name="ABC" localSheetId="0">#REF!</definedName>
    <definedName name="ABC" localSheetId="9">#REF!</definedName>
    <definedName name="ABC">#REF!</definedName>
    <definedName name="ABD" localSheetId="13">#REF!</definedName>
    <definedName name="ABD" localSheetId="14">#REF!</definedName>
    <definedName name="ABD" localSheetId="0">#REF!</definedName>
    <definedName name="ABD" localSheetId="9">#REF!</definedName>
    <definedName name="ABD">#REF!</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bbbb" localSheetId="13">#REF!</definedName>
    <definedName name="bbbb" localSheetId="14">#REF!</definedName>
    <definedName name="bbbb" localSheetId="0">#REF!</definedName>
    <definedName name="bbbb" localSheetId="6">#REF!</definedName>
    <definedName name="bbbb" localSheetId="9">#REF!</definedName>
    <definedName name="bbbb">#REF!</definedName>
    <definedName name="county" localSheetId="13">#REF!</definedName>
    <definedName name="county" localSheetId="14">#REF!</definedName>
    <definedName name="county" localSheetId="0">#REF!</definedName>
    <definedName name="county" localSheetId="6">#REF!</definedName>
    <definedName name="county" localSheetId="9">#REF!</definedName>
    <definedName name="county">#REF!</definedName>
    <definedName name="d">#N/A</definedName>
    <definedName name="da">#N/A</definedName>
    <definedName name="dadaf">#N/A</definedName>
    <definedName name="dads">#N/A</definedName>
    <definedName name="daggaga">#N/A</definedName>
    <definedName name="dasdfasd">#N/A</definedName>
    <definedName name="data" localSheetId="13">#REF!</definedName>
    <definedName name="data" localSheetId="14">#REF!</definedName>
    <definedName name="data" localSheetId="0">#REF!</definedName>
    <definedName name="data" localSheetId="6">#REF!</definedName>
    <definedName name="data" localSheetId="9">#REF!</definedName>
    <definedName name="data">#REF!</definedName>
    <definedName name="Database" localSheetId="13" hidden="1">#REF!</definedName>
    <definedName name="Database" localSheetId="14" hidden="1">#REF!</definedName>
    <definedName name="Database" localSheetId="0" hidden="1">#REF!</definedName>
    <definedName name="Database" localSheetId="9" hidden="1">#REF!</definedName>
    <definedName name="Database" hidden="1">#REF!</definedName>
    <definedName name="database2" localSheetId="13">#REF!</definedName>
    <definedName name="database2" localSheetId="14">#REF!</definedName>
    <definedName name="database2" localSheetId="0">#REF!</definedName>
    <definedName name="database2" localSheetId="6">#REF!</definedName>
    <definedName name="database2" localSheetId="9">#REF!</definedName>
    <definedName name="database2">#REF!</definedName>
    <definedName name="database3" localSheetId="13">#REF!</definedName>
    <definedName name="database3" localSheetId="14">#REF!</definedName>
    <definedName name="database3" localSheetId="0">#REF!</definedName>
    <definedName name="database3" localSheetId="9">#REF!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'[3]P1012001'!$A$6:$E$117</definedName>
    <definedName name="gxxe20032">'[3]P1012001'!$A$6:$E$117</definedName>
    <definedName name="h">#N/A</definedName>
    <definedName name="hdfgh">#N/A</definedName>
    <definedName name="hg">#N/A</definedName>
    <definedName name="hgfh">#N/A</definedName>
    <definedName name="hgj">#N/A</definedName>
    <definedName name="hhfk">#N/A</definedName>
    <definedName name="hhhh" localSheetId="13">#REF!</definedName>
    <definedName name="hhhh" localSheetId="14">#REF!</definedName>
    <definedName name="hhhh" localSheetId="0">#REF!</definedName>
    <definedName name="hhhh" localSheetId="6">#REF!</definedName>
    <definedName name="hhhh" localSheetId="9">#REF!</definedName>
    <definedName name="hhhh">#REF!</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 localSheetId="13">#REF!</definedName>
    <definedName name="kkkk" localSheetId="14">#REF!</definedName>
    <definedName name="kkkk" localSheetId="0">#REF!</definedName>
    <definedName name="kkkk" localSheetId="9">#REF!</definedName>
    <definedName name="kkkk">#REF!</definedName>
    <definedName name="l">#N/A</definedName>
    <definedName name="lkghjk">#N/A</definedName>
    <definedName name="lkjhh">#N/A</definedName>
    <definedName name="luil">#N/A</definedName>
    <definedName name="mmmm" localSheetId="13">#REF!</definedName>
    <definedName name="mmmm" localSheetId="14">#REF!</definedName>
    <definedName name="mmmm" localSheetId="0">#REF!</definedName>
    <definedName name="mmmm" localSheetId="6">#REF!</definedName>
    <definedName name="mmmm" localSheetId="9">#REF!</definedName>
    <definedName name="mmmm">#REF!</definedName>
    <definedName name="mmmmm" localSheetId="13">[4]基础编码!$H$2:$H$3</definedName>
    <definedName name="mmmmm" localSheetId="14">[4]基础编码!$H$2:$H$3</definedName>
    <definedName name="mmmmm" localSheetId="6">[5]基础编码!$H$2:$H$3</definedName>
    <definedName name="mmmmm" localSheetId="9">[5]基础编码!$H$2:$H$3</definedName>
    <definedName name="mmmmm">[5]基础编码!$H$2:$H$3</definedName>
    <definedName name="mmmmmm" localSheetId="13">[4]基础编码!$S$2:$S$9</definedName>
    <definedName name="mmmmmm" localSheetId="14">[4]基础编码!$S$2:$S$9</definedName>
    <definedName name="mmmmmm" localSheetId="6">[5]基础编码!$S$2:$S$9</definedName>
    <definedName name="mmmmmm" localSheetId="9">[5]基础编码!$S$2:$S$9</definedName>
    <definedName name="mmmmmm">[5]基础编码!$S$2:$S$9</definedName>
    <definedName name="_xlnm.Print_Area" localSheetId="13" hidden="1">#REF!</definedName>
    <definedName name="_xlnm.Print_Area" localSheetId="14" hidden="1">#REF!</definedName>
    <definedName name="_xlnm.Print_Area" localSheetId="0" hidden="1">#REF!</definedName>
    <definedName name="_xlnm.Print_Area" localSheetId="6" hidden="1">#REF!</definedName>
    <definedName name="_xlnm.Print_Area" localSheetId="9" hidden="1">#REF!</definedName>
    <definedName name="_xlnm.Print_Area" hidden="1">#REF!</definedName>
    <definedName name="Print_Area_MI" localSheetId="13">#REF!</definedName>
    <definedName name="Print_Area_MI" localSheetId="14">#REF!</definedName>
    <definedName name="Print_Area_MI" localSheetId="0">#REF!</definedName>
    <definedName name="Print_Area_MI" localSheetId="6">#REF!</definedName>
    <definedName name="Print_Area_MI" localSheetId="9">#REF!</definedName>
    <definedName name="Print_Area_MI">#REF!</definedName>
    <definedName name="_xlnm.Print_Titles" localSheetId="7">'23溪基金收支'!$2:$6</definedName>
    <definedName name="_xlnm.Print_Titles" localSheetId="1">'23溪一般收入'!$2:$5</definedName>
    <definedName name="_xlnm.Print_Titles" localSheetId="0">目录!$1:$1</definedName>
    <definedName name="_xlnm.Print_Titles" localSheetId="6">溪一般债券限额余额表。!$1:$3</definedName>
    <definedName name="_xlnm.Print_Titles" localSheetId="9">溪专项债券限额余额表。!$1:$3</definedName>
    <definedName name="_xlnm.Print_Titles" hidden="1">#N/A</definedName>
    <definedName name="Pub_t_Division" localSheetId="13">#REF!</definedName>
    <definedName name="Pub_t_Division" localSheetId="14">#REF!</definedName>
    <definedName name="Pub_t_Division" localSheetId="0">#REF!</definedName>
    <definedName name="Pub_t_Division" localSheetId="6">#REF!</definedName>
    <definedName name="Pub_t_Division" localSheetId="9">#REF!</definedName>
    <definedName name="Pub_t_Division">#REF!</definedName>
    <definedName name="QWERTY" localSheetId="13">#REF!</definedName>
    <definedName name="QWERTY" localSheetId="14">#REF!</definedName>
    <definedName name="QWERTY" localSheetId="0">#REF!</definedName>
    <definedName name="QWERTY" localSheetId="9">#REF!</definedName>
    <definedName name="QWERTY">#REF!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啊啊" localSheetId="13">#REF!</definedName>
    <definedName name="啊啊" localSheetId="14">#REF!</definedName>
    <definedName name="啊啊" localSheetId="0">#REF!</definedName>
    <definedName name="啊啊" localSheetId="9">#REF!</definedName>
    <definedName name="啊啊">#REF!</definedName>
    <definedName name="啊是的" localSheetId="13">#REF!</definedName>
    <definedName name="啊是的" localSheetId="14">#REF!</definedName>
    <definedName name="啊是的" localSheetId="0">#REF!</definedName>
    <definedName name="啊是的" localSheetId="9">#REF!</definedName>
    <definedName name="啊是的">#REF!</definedName>
    <definedName name="财政供养" localSheetId="13">#REF!</definedName>
    <definedName name="财政供养" localSheetId="14">#REF!</definedName>
    <definedName name="财政供养" localSheetId="0">#REF!</definedName>
    <definedName name="财政供养" localSheetId="9">#REF!</definedName>
    <definedName name="财政供养">#REF!</definedName>
    <definedName name="处室" localSheetId="13">#REF!</definedName>
    <definedName name="处室" localSheetId="14">#REF!</definedName>
    <definedName name="处室" localSheetId="0">#REF!</definedName>
    <definedName name="处室" localSheetId="9">#REF!</definedName>
    <definedName name="处室">#REF!</definedName>
    <definedName name="大多数" localSheetId="13">'[6]13 铁路配件'!$A$15</definedName>
    <definedName name="大多数" localSheetId="14">'[6]13 铁路配件'!$A$15</definedName>
    <definedName name="大多数" localSheetId="0">'[6]13 铁路配件'!$A$15</definedName>
    <definedName name="大多数" localSheetId="9">'[6]13 铁路配件'!$A$15</definedName>
    <definedName name="大多数">'[6]13 铁路配件'!$A$15</definedName>
    <definedName name="地区名称" localSheetId="13">#REF!</definedName>
    <definedName name="地区名称" localSheetId="14">#REF!</definedName>
    <definedName name="地区名称" localSheetId="0">#REF!</definedName>
    <definedName name="地区名称" localSheetId="6">#REF!</definedName>
    <definedName name="地区名称" localSheetId="9">#REF!</definedName>
    <definedName name="地区名称">#REF!</definedName>
    <definedName name="飞过海" localSheetId="13">'[7]20 运输公司'!$C$4</definedName>
    <definedName name="飞过海" localSheetId="14">'[7]20 运输公司'!$C$4</definedName>
    <definedName name="飞过海" localSheetId="0">'[7]20 运输公司'!$C$4</definedName>
    <definedName name="飞过海" localSheetId="9">'[7]20 运输公司'!$C$4</definedName>
    <definedName name="飞过海">'[7]20 运输公司'!$C$4</definedName>
    <definedName name="勾画" localSheetId="13">#REF!</definedName>
    <definedName name="勾画" localSheetId="14">#REF!</definedName>
    <definedName name="勾画" localSheetId="0">#REF!</definedName>
    <definedName name="勾画" localSheetId="9">#REF!</definedName>
    <definedName name="勾画">#REF!</definedName>
    <definedName name="国有" localSheetId="13">#REF!</definedName>
    <definedName name="国有" localSheetId="14">#REF!</definedName>
    <definedName name="国有" localSheetId="0">#REF!</definedName>
    <definedName name="国有" localSheetId="9">#REF!</definedName>
    <definedName name="国有">#REF!</definedName>
    <definedName name="还有" localSheetId="13">#REF!</definedName>
    <definedName name="还有" localSheetId="14">#REF!</definedName>
    <definedName name="还有" localSheetId="0">#REF!</definedName>
    <definedName name="还有" localSheetId="9">#REF!</definedName>
    <definedName name="还有">#REF!</definedName>
    <definedName name="汇率" localSheetId="13">#REF!</definedName>
    <definedName name="汇率" localSheetId="14">#REF!</definedName>
    <definedName name="汇率" localSheetId="0">#REF!</definedName>
    <definedName name="汇率" localSheetId="9">#REF!</definedName>
    <definedName name="汇率">#REF!</definedName>
    <definedName name="汇总">#N/A</definedName>
    <definedName name="基金处室" localSheetId="13">#REF!</definedName>
    <definedName name="基金处室" localSheetId="14">#REF!</definedName>
    <definedName name="基金处室" localSheetId="0">#REF!</definedName>
    <definedName name="基金处室" localSheetId="9">#REF!</definedName>
    <definedName name="基金处室">#REF!</definedName>
    <definedName name="基金金额" localSheetId="13">#REF!</definedName>
    <definedName name="基金金额" localSheetId="14">#REF!</definedName>
    <definedName name="基金金额" localSheetId="0">#REF!</definedName>
    <definedName name="基金金额" localSheetId="9">#REF!</definedName>
    <definedName name="基金金额">#REF!</definedName>
    <definedName name="基金科目" localSheetId="13">#REF!</definedName>
    <definedName name="基金科目" localSheetId="14">#REF!</definedName>
    <definedName name="基金科目" localSheetId="0">#REF!</definedName>
    <definedName name="基金科目" localSheetId="9">#REF!</definedName>
    <definedName name="基金科目">#REF!</definedName>
    <definedName name="基金类型" localSheetId="13">#REF!</definedName>
    <definedName name="基金类型" localSheetId="14">#REF!</definedName>
    <definedName name="基金类型" localSheetId="0">#REF!</definedName>
    <definedName name="基金类型" localSheetId="9">#REF!</definedName>
    <definedName name="基金类型">#REF!</definedName>
    <definedName name="金额" localSheetId="13">#REF!</definedName>
    <definedName name="金额" localSheetId="14">#REF!</definedName>
    <definedName name="金额" localSheetId="0">#REF!</definedName>
    <definedName name="金额" localSheetId="9">#REF!</definedName>
    <definedName name="金额">#REF!</definedName>
    <definedName name="科目" localSheetId="13">#REF!</definedName>
    <definedName name="科目" localSheetId="14">#REF!</definedName>
    <definedName name="科目" localSheetId="0">#REF!</definedName>
    <definedName name="科目" localSheetId="9">#REF!</definedName>
    <definedName name="科目">#REF!</definedName>
    <definedName name="类型" localSheetId="13">#REF!</definedName>
    <definedName name="类型" localSheetId="14">#REF!</definedName>
    <definedName name="类型" localSheetId="0">#REF!</definedName>
    <definedName name="类型" localSheetId="9">#REF!</definedName>
    <definedName name="类型">#REF!</definedName>
    <definedName name="培训考核" localSheetId="13">#REF!</definedName>
    <definedName name="培训考核" localSheetId="14">#REF!</definedName>
    <definedName name="培训考核" localSheetId="0">#REF!</definedName>
    <definedName name="培训考核" localSheetId="6">#REF!</definedName>
    <definedName name="培训考核" localSheetId="9">#REF!</definedName>
    <definedName name="培训考核">#REF!</definedName>
    <definedName name="培训类别" localSheetId="13">#REF!</definedName>
    <definedName name="培训类别" localSheetId="14">#REF!</definedName>
    <definedName name="培训类别" localSheetId="0">#REF!</definedName>
    <definedName name="培训类别" localSheetId="6">#REF!</definedName>
    <definedName name="培训类别" localSheetId="9">#REF!</definedName>
    <definedName name="培训类别">#REF!</definedName>
    <definedName name="培训形式" localSheetId="13">#REF!</definedName>
    <definedName name="培训形式" localSheetId="14">#REF!</definedName>
    <definedName name="培训形式" localSheetId="0">#REF!</definedName>
    <definedName name="培训形式" localSheetId="6">#REF!</definedName>
    <definedName name="培训形式" localSheetId="9">#REF!</definedName>
    <definedName name="培训形式">#REF!</definedName>
    <definedName name="全额差额比例" localSheetId="13">'[8]C01-1'!#REF!</definedName>
    <definedName name="全额差额比例" localSheetId="14">'[8]C01-1'!#REF!</definedName>
    <definedName name="全额差额比例" localSheetId="0">'[8]C01-1'!#REF!</definedName>
    <definedName name="全额差额比例" localSheetId="9">'[8]C01-1'!#REF!</definedName>
    <definedName name="全额差额比例">'[8]C01-1'!#REF!</definedName>
    <definedName name="生产列1" localSheetId="13">#REF!</definedName>
    <definedName name="生产列1" localSheetId="14">#REF!</definedName>
    <definedName name="生产列1" localSheetId="0">#REF!</definedName>
    <definedName name="生产列1" localSheetId="9">#REF!</definedName>
    <definedName name="生产列1">#REF!</definedName>
    <definedName name="生产列11" localSheetId="13">#REF!</definedName>
    <definedName name="生产列11" localSheetId="14">#REF!</definedName>
    <definedName name="生产列11" localSheetId="0">#REF!</definedName>
    <definedName name="生产列11" localSheetId="9">#REF!</definedName>
    <definedName name="生产列11">#REF!</definedName>
    <definedName name="生产列15" localSheetId="13">#REF!</definedName>
    <definedName name="生产列15" localSheetId="14">#REF!</definedName>
    <definedName name="生产列15" localSheetId="0">#REF!</definedName>
    <definedName name="生产列15" localSheetId="9">#REF!</definedName>
    <definedName name="生产列15">#REF!</definedName>
    <definedName name="生产列16" localSheetId="13">#REF!</definedName>
    <definedName name="生产列16" localSheetId="14">#REF!</definedName>
    <definedName name="生产列16" localSheetId="0">#REF!</definedName>
    <definedName name="生产列16" localSheetId="9">#REF!</definedName>
    <definedName name="生产列16">#REF!</definedName>
    <definedName name="生产列17" localSheetId="13">#REF!</definedName>
    <definedName name="生产列17" localSheetId="14">#REF!</definedName>
    <definedName name="生产列17" localSheetId="0">#REF!</definedName>
    <definedName name="生产列17" localSheetId="9">#REF!</definedName>
    <definedName name="生产列17">#REF!</definedName>
    <definedName name="生产列19" localSheetId="13">#REF!</definedName>
    <definedName name="生产列19" localSheetId="14">#REF!</definedName>
    <definedName name="生产列19" localSheetId="0">#REF!</definedName>
    <definedName name="生产列19" localSheetId="9">#REF!</definedName>
    <definedName name="生产列19">#REF!</definedName>
    <definedName name="生产列2" localSheetId="13">#REF!</definedName>
    <definedName name="生产列2" localSheetId="14">#REF!</definedName>
    <definedName name="生产列2" localSheetId="0">#REF!</definedName>
    <definedName name="生产列2" localSheetId="9">#REF!</definedName>
    <definedName name="生产列2">#REF!</definedName>
    <definedName name="生产列20" localSheetId="13">#REF!</definedName>
    <definedName name="生产列20" localSheetId="14">#REF!</definedName>
    <definedName name="生产列20" localSheetId="0">#REF!</definedName>
    <definedName name="生产列20" localSheetId="9">#REF!</definedName>
    <definedName name="生产列20">#REF!</definedName>
    <definedName name="生产列3" localSheetId="13">#REF!</definedName>
    <definedName name="生产列3" localSheetId="14">#REF!</definedName>
    <definedName name="生产列3" localSheetId="0">#REF!</definedName>
    <definedName name="生产列3" localSheetId="9">#REF!</definedName>
    <definedName name="生产列3">#REF!</definedName>
    <definedName name="生产列4" localSheetId="13">#REF!</definedName>
    <definedName name="生产列4" localSheetId="14">#REF!</definedName>
    <definedName name="生产列4" localSheetId="0">#REF!</definedName>
    <definedName name="生产列4" localSheetId="9">#REF!</definedName>
    <definedName name="生产列4">#REF!</definedName>
    <definedName name="生产列5" localSheetId="13">#REF!</definedName>
    <definedName name="生产列5" localSheetId="14">#REF!</definedName>
    <definedName name="生产列5" localSheetId="0">#REF!</definedName>
    <definedName name="生产列5" localSheetId="9">#REF!</definedName>
    <definedName name="生产列5">#REF!</definedName>
    <definedName name="生产列6" localSheetId="13">#REF!</definedName>
    <definedName name="生产列6" localSheetId="14">#REF!</definedName>
    <definedName name="生产列6" localSheetId="0">#REF!</definedName>
    <definedName name="生产列6" localSheetId="9">#REF!</definedName>
    <definedName name="生产列6">#REF!</definedName>
    <definedName name="生产列7" localSheetId="13">#REF!</definedName>
    <definedName name="生产列7" localSheetId="14">#REF!</definedName>
    <definedName name="生产列7" localSheetId="0">#REF!</definedName>
    <definedName name="生产列7" localSheetId="9">#REF!</definedName>
    <definedName name="生产列7">#REF!</definedName>
    <definedName name="生产列8" localSheetId="13">#REF!</definedName>
    <definedName name="生产列8" localSheetId="14">#REF!</definedName>
    <definedName name="生产列8" localSheetId="0">#REF!</definedName>
    <definedName name="生产列8" localSheetId="9">#REF!</definedName>
    <definedName name="生产列8">#REF!</definedName>
    <definedName name="生产列9" localSheetId="13">#REF!</definedName>
    <definedName name="生产列9" localSheetId="14">#REF!</definedName>
    <definedName name="生产列9" localSheetId="0">#REF!</definedName>
    <definedName name="生产列9" localSheetId="9">#REF!</definedName>
    <definedName name="生产列9">#REF!</definedName>
    <definedName name="生产期" localSheetId="13">#REF!</definedName>
    <definedName name="生产期" localSheetId="14">#REF!</definedName>
    <definedName name="生产期" localSheetId="0">#REF!</definedName>
    <definedName name="生产期" localSheetId="9">#REF!</definedName>
    <definedName name="生产期">#REF!</definedName>
    <definedName name="生产期1" localSheetId="13">#REF!</definedName>
    <definedName name="生产期1" localSheetId="14">#REF!</definedName>
    <definedName name="生产期1" localSheetId="0">#REF!</definedName>
    <definedName name="生产期1" localSheetId="9">#REF!</definedName>
    <definedName name="生产期1">#REF!</definedName>
    <definedName name="生产期11" localSheetId="13">#REF!</definedName>
    <definedName name="生产期11" localSheetId="14">#REF!</definedName>
    <definedName name="生产期11" localSheetId="0">#REF!</definedName>
    <definedName name="生产期11" localSheetId="9">#REF!</definedName>
    <definedName name="生产期11">#REF!</definedName>
    <definedName name="生产期123" localSheetId="13">#REF!</definedName>
    <definedName name="生产期123" localSheetId="14">#REF!</definedName>
    <definedName name="生产期123" localSheetId="0">#REF!</definedName>
    <definedName name="生产期123" localSheetId="9">#REF!</definedName>
    <definedName name="生产期123">#REF!</definedName>
    <definedName name="生产期15" localSheetId="13">#REF!</definedName>
    <definedName name="生产期15" localSheetId="14">#REF!</definedName>
    <definedName name="生产期15" localSheetId="0">#REF!</definedName>
    <definedName name="生产期15" localSheetId="9">#REF!</definedName>
    <definedName name="生产期15">#REF!</definedName>
    <definedName name="生产期16" localSheetId="13">#REF!</definedName>
    <definedName name="生产期16" localSheetId="14">#REF!</definedName>
    <definedName name="生产期16" localSheetId="0">#REF!</definedName>
    <definedName name="生产期16" localSheetId="9">#REF!</definedName>
    <definedName name="生产期16">#REF!</definedName>
    <definedName name="生产期17" localSheetId="13">#REF!</definedName>
    <definedName name="生产期17" localSheetId="14">#REF!</definedName>
    <definedName name="生产期17" localSheetId="0">#REF!</definedName>
    <definedName name="生产期17" localSheetId="9">#REF!</definedName>
    <definedName name="生产期17">#REF!</definedName>
    <definedName name="生产期19" localSheetId="13">#REF!</definedName>
    <definedName name="生产期19" localSheetId="14">#REF!</definedName>
    <definedName name="生产期19" localSheetId="0">#REF!</definedName>
    <definedName name="生产期19" localSheetId="9">#REF!</definedName>
    <definedName name="生产期19">#REF!</definedName>
    <definedName name="生产期2" localSheetId="13">#REF!</definedName>
    <definedName name="生产期2" localSheetId="14">#REF!</definedName>
    <definedName name="生产期2" localSheetId="0">#REF!</definedName>
    <definedName name="生产期2" localSheetId="9">#REF!</definedName>
    <definedName name="生产期2">#REF!</definedName>
    <definedName name="生产期20" localSheetId="13">#REF!</definedName>
    <definedName name="生产期20" localSheetId="14">#REF!</definedName>
    <definedName name="生产期20" localSheetId="0">#REF!</definedName>
    <definedName name="生产期20" localSheetId="9">#REF!</definedName>
    <definedName name="生产期20">#REF!</definedName>
    <definedName name="生产期3" localSheetId="13">#REF!</definedName>
    <definedName name="生产期3" localSheetId="14">#REF!</definedName>
    <definedName name="生产期3" localSheetId="0">#REF!</definedName>
    <definedName name="生产期3" localSheetId="9">#REF!</definedName>
    <definedName name="生产期3">#REF!</definedName>
    <definedName name="生产期4" localSheetId="13">#REF!</definedName>
    <definedName name="生产期4" localSheetId="14">#REF!</definedName>
    <definedName name="生产期4" localSheetId="0">#REF!</definedName>
    <definedName name="生产期4" localSheetId="9">#REF!</definedName>
    <definedName name="生产期4">#REF!</definedName>
    <definedName name="生产期5" localSheetId="13">#REF!</definedName>
    <definedName name="生产期5" localSheetId="14">#REF!</definedName>
    <definedName name="生产期5" localSheetId="0">#REF!</definedName>
    <definedName name="生产期5" localSheetId="9">#REF!</definedName>
    <definedName name="生产期5">#REF!</definedName>
    <definedName name="生产期6" localSheetId="13">#REF!</definedName>
    <definedName name="生产期6" localSheetId="14">#REF!</definedName>
    <definedName name="生产期6" localSheetId="0">#REF!</definedName>
    <definedName name="生产期6" localSheetId="9">#REF!</definedName>
    <definedName name="生产期6">#REF!</definedName>
    <definedName name="生产期7" localSheetId="13">#REF!</definedName>
    <definedName name="生产期7" localSheetId="14">#REF!</definedName>
    <definedName name="生产期7" localSheetId="0">#REF!</definedName>
    <definedName name="生产期7" localSheetId="9">#REF!</definedName>
    <definedName name="生产期7">#REF!</definedName>
    <definedName name="生产期8" localSheetId="13">#REF!</definedName>
    <definedName name="生产期8" localSheetId="14">#REF!</definedName>
    <definedName name="生产期8" localSheetId="0">#REF!</definedName>
    <definedName name="生产期8" localSheetId="9">#REF!</definedName>
    <definedName name="生产期8">#REF!</definedName>
    <definedName name="生产期9" localSheetId="13">#REF!</definedName>
    <definedName name="生产期9" localSheetId="14">#REF!</definedName>
    <definedName name="生产期9" localSheetId="0">#REF!</definedName>
    <definedName name="生产期9" localSheetId="9">#REF!</definedName>
    <definedName name="生产期9">#REF!</definedName>
    <definedName name="省级收入" localSheetId="13">#REF!</definedName>
    <definedName name="省级收入" localSheetId="14">#REF!</definedName>
    <definedName name="省级收入" localSheetId="0">#REF!</definedName>
    <definedName name="省级收入" localSheetId="6">#REF!</definedName>
    <definedName name="省级收入" localSheetId="9">#REF!</definedName>
    <definedName name="省级收入">#REF!</definedName>
    <definedName name="四季度">'[9]C01-1'!#REF!</definedName>
    <definedName name="位次d" localSheetId="13">[10]四月份月报!#REF!</definedName>
    <definedName name="位次d" localSheetId="14">[10]四月份月报!#REF!</definedName>
    <definedName name="位次d" localSheetId="0">[10]四月份月报!#REF!</definedName>
    <definedName name="位次d" localSheetId="9">[10]四月份月报!#REF!</definedName>
    <definedName name="位次d">[10]四月份月报!#REF!</definedName>
    <definedName name="性别" localSheetId="13">[4]基础编码!$H$2:$H$3</definedName>
    <definedName name="性别" localSheetId="14">[4]基础编码!$H$2:$H$3</definedName>
    <definedName name="性别" localSheetId="6">[5]基础编码!$H$2:$H$3</definedName>
    <definedName name="性别" localSheetId="9">[5]基础编码!$H$2:$H$3</definedName>
    <definedName name="性别">[5]基础编码!$H$2:$H$3</definedName>
    <definedName name="学历" localSheetId="13">[4]基础编码!$S$2:$S$9</definedName>
    <definedName name="学历" localSheetId="14">[4]基础编码!$S$2:$S$9</definedName>
    <definedName name="学历" localSheetId="6">[5]基础编码!$S$2:$S$9</definedName>
    <definedName name="学历" localSheetId="9">[5]基础编码!$S$2:$S$9</definedName>
    <definedName name="学历">[5]基础编码!$S$2:$S$9</definedName>
    <definedName name="支出">'[11]P1012001'!$A$6:$E$117</definedName>
    <definedName name="전" localSheetId="13">#REF!</definedName>
    <definedName name="전" localSheetId="14">#REF!</definedName>
    <definedName name="전" localSheetId="6">#REF!</definedName>
    <definedName name="전" localSheetId="9">#REF!</definedName>
    <definedName name="전">#REF!</definedName>
    <definedName name="주택사업본부" localSheetId="13">#REF!</definedName>
    <definedName name="주택사업본부" localSheetId="14">#REF!</definedName>
    <definedName name="주택사업본부" localSheetId="6">#REF!</definedName>
    <definedName name="주택사업본부" localSheetId="9">#REF!</definedName>
    <definedName name="주택사업본부">#REF!</definedName>
    <definedName name="철구사업본부" localSheetId="13">#REF!</definedName>
    <definedName name="철구사업본부" localSheetId="14">#REF!</definedName>
    <definedName name="철구사업본부" localSheetId="6">#REF!</definedName>
    <definedName name="철구사업본부" localSheetId="9">#REF!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<sst xmlns="http://schemas.openxmlformats.org/spreadsheetml/2006/main" count="2205" uniqueCount="1610">
  <si>
    <t>2023年预算公开目录</t>
  </si>
  <si>
    <t xml:space="preserve">       一般公共预算</t>
  </si>
  <si>
    <t>表一：2023年一般公共预算收入表 …………………………………………………</t>
  </si>
  <si>
    <t>表二：2023年一般公共预算支出表 …………………………………………………</t>
  </si>
  <si>
    <t>表三：2023年一般公共预算收支平衡表 ……………………………………………</t>
  </si>
  <si>
    <t>表四：2023年一般公共预算支出经济分类表 ………………………………………</t>
  </si>
  <si>
    <t>表五：2023年一般公共预算支出“三公”经费预算表 ……………………………</t>
  </si>
  <si>
    <t>表六：溪湖区政府一般债券限额和余额情况表 ……………………………………</t>
  </si>
  <si>
    <t xml:space="preserve">       政府性基金预算</t>
  </si>
  <si>
    <t>表七：2023年政府性基金预算收支表 ………………………………………………</t>
  </si>
  <si>
    <t>表八：2023年政府性基金预算支出资金来源表 ……………………………………</t>
  </si>
  <si>
    <t>表九：溪湖区政府专项债券限额和余额情况表 ……………………………………</t>
  </si>
  <si>
    <t xml:space="preserve">       国有资本经营预算</t>
  </si>
  <si>
    <t>表十：2023年国有资本经营预算收支表 ……………………………………………</t>
  </si>
  <si>
    <t>表十一：2023年国有资本经营预算收入表 …………………………………………</t>
  </si>
  <si>
    <t>表十二：2023年国有资本经营预算支出表 …………………………………………</t>
  </si>
  <si>
    <t xml:space="preserve">       社会保险基金预算</t>
  </si>
  <si>
    <t>表十三：2023年社会保险基金预算收入 ……………………………………………</t>
  </si>
  <si>
    <t>表十四：2023年社会保险基金预算支出 ……………………………………………</t>
  </si>
  <si>
    <t>表十五：2023年社会保险基金预算收入 ……………………………………………</t>
  </si>
  <si>
    <t>表十六：2023年社会保险基金预算支出 ……………………………………………</t>
  </si>
  <si>
    <t>表一</t>
  </si>
  <si>
    <t>2023年一般公共预算收入表</t>
  </si>
  <si>
    <t>项目</t>
  </si>
  <si>
    <t>上年预算数</t>
  </si>
  <si>
    <t>预算数</t>
  </si>
  <si>
    <t>代码</t>
  </si>
  <si>
    <t>名称</t>
  </si>
  <si>
    <t>金额</t>
  </si>
  <si>
    <t>为上年预算数的%</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</si>
  <si>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</si>
  <si>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</si>
  <si>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</si>
  <si>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</si>
  <si>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</si>
  <si>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</si>
  <si>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</si>
  <si>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</si>
  <si>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</si>
  <si>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</si>
  <si>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</si>
  <si>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</si>
  <si>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</si>
  <si>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</si>
  <si>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</si>
  <si>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</si>
  <si>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</si>
  <si>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</si>
  <si>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</si>
  <si>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</si>
  <si>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</si>
  <si>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</si>
  <si>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</si>
  <si>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</si>
  <si>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</si>
  <si>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</si>
  <si>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</si>
  <si>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</si>
  <si>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收入总计</t>
  </si>
  <si>
    <t>表二</t>
  </si>
  <si>
    <t>2023年一般公共预算支出表</t>
  </si>
  <si>
    <t>预算数（不含上级专项性质转移支付）金额</t>
  </si>
  <si>
    <t>当年预算类级科目比上年预算数增加或减少10%以上原因说明</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</si>
  <si>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</si>
  <si>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</si>
  <si>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</si>
  <si>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</si>
  <si>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</si>
  <si>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</si>
  <si>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</si>
  <si>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</si>
  <si>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</si>
  <si>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</si>
  <si>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</si>
  <si>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</si>
  <si>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</si>
  <si>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</si>
  <si>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</si>
  <si>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</si>
  <si>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</si>
  <si>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</si>
  <si>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</si>
  <si>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</si>
  <si>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</si>
  <si>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</si>
  <si>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</si>
  <si>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</si>
  <si>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</si>
  <si>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</si>
  <si>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</si>
  <si>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</si>
  <si>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</si>
  <si>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</si>
  <si>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</si>
  <si>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</si>
  <si>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</si>
  <si>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</si>
  <si>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</si>
  <si>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</si>
  <si>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</si>
  <si>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</si>
  <si>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</si>
  <si>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</si>
  <si>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</si>
  <si>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</si>
  <si>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</si>
  <si>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</si>
  <si>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</si>
  <si>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</si>
  <si>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</si>
  <si>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</si>
  <si>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</si>
  <si>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</si>
  <si>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</si>
  <si>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</si>
  <si>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</si>
  <si>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</si>
  <si>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</si>
  <si>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</si>
  <si>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</si>
  <si>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</si>
  <si>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</si>
  <si>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</si>
  <si>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</si>
  <si>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</si>
  <si>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</si>
  <si>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</si>
  <si>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</si>
  <si>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</si>
  <si>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</si>
  <si>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</si>
  <si>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</si>
  <si>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</si>
  <si>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</si>
  <si>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</si>
  <si>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</si>
  <si>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</si>
  <si>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</si>
  <si>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</si>
  <si>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</si>
  <si>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</si>
  <si>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</si>
  <si>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</si>
  <si>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</si>
  <si>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</si>
  <si>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</si>
  <si>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</si>
  <si>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</si>
  <si>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</si>
  <si>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</si>
  <si>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</si>
  <si>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</si>
  <si>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</si>
  <si>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</si>
  <si>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</si>
  <si>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</si>
  <si>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</si>
  <si>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</si>
  <si>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</si>
  <si>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</si>
  <si>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</si>
  <si>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</si>
  <si>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</si>
  <si>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</si>
  <si>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</si>
  <si>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</si>
  <si>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</si>
  <si>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</si>
  <si>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</si>
  <si>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</si>
  <si>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</si>
  <si>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</si>
  <si>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</si>
  <si>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</si>
  <si>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</si>
  <si>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</si>
  <si>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</si>
  <si>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</si>
  <si>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</si>
  <si>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</si>
  <si>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</si>
  <si>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</si>
  <si>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</si>
  <si>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</si>
  <si>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</si>
  <si>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</si>
  <si>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</si>
  <si>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</si>
  <si>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</si>
  <si>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</si>
  <si>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</si>
  <si>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</si>
  <si>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</si>
  <si>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</si>
  <si>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</si>
  <si>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</si>
  <si>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</si>
  <si>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</si>
  <si>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</si>
  <si>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</si>
  <si>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</si>
  <si>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</si>
  <si>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</si>
  <si>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</si>
  <si>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</si>
  <si>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</si>
  <si>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</si>
  <si>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</si>
  <si>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</si>
  <si>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</si>
  <si>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</si>
  <si>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</si>
  <si>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</si>
  <si>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</si>
  <si>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</si>
  <si>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</si>
  <si>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</si>
  <si>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</si>
  <si>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</si>
  <si>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</si>
  <si>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</si>
  <si>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</si>
  <si>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</si>
  <si>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</si>
  <si>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</si>
  <si>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</si>
  <si>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</si>
  <si>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</si>
  <si>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</si>
  <si>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</si>
  <si>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</si>
  <si>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</si>
  <si>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</si>
  <si>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</si>
  <si>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</si>
  <si>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</si>
  <si>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</si>
  <si>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</si>
  <si>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</si>
  <si>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</si>
  <si>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</si>
  <si>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</si>
  <si>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</si>
  <si>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</si>
  <si>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</si>
  <si>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</si>
  <si>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</si>
  <si>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</si>
  <si>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</si>
  <si>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</si>
  <si>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</si>
  <si>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</si>
  <si>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</si>
  <si>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</si>
  <si>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</si>
  <si>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</si>
  <si>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</si>
  <si>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</si>
  <si>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</si>
  <si>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</si>
  <si>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</si>
  <si>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</si>
  <si>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</si>
  <si>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</si>
  <si>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</si>
  <si>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</si>
  <si>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</si>
  <si>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</si>
  <si>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</si>
  <si>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</si>
  <si>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</si>
  <si>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</si>
  <si>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</si>
  <si>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</si>
  <si>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</si>
  <si>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</si>
  <si>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</si>
  <si>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</si>
  <si>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</si>
  <si>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</si>
  <si>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</si>
  <si>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</si>
  <si>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</si>
  <si>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</si>
  <si>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</si>
  <si>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</si>
  <si>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</si>
  <si>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</si>
  <si>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</si>
  <si>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</si>
  <si>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</si>
  <si>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</si>
  <si>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</si>
  <si>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</si>
  <si>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</si>
  <si>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</si>
  <si>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</si>
  <si>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</si>
  <si>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</si>
  <si>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</si>
  <si>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</si>
  <si>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</si>
  <si>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</si>
  <si>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</si>
  <si>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</si>
  <si>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</si>
  <si>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</si>
  <si>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</si>
  <si>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</si>
  <si>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</si>
  <si>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</si>
  <si>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</si>
  <si>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</si>
  <si>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</si>
  <si>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</si>
  <si>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</si>
  <si>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</si>
  <si>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</si>
  <si>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</si>
  <si>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</si>
  <si>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</si>
  <si>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</si>
  <si>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</si>
  <si>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</si>
  <si>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</si>
  <si>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</si>
  <si>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</si>
  <si>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</si>
  <si>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</si>
  <si>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</si>
  <si>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</si>
  <si>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</si>
  <si>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</si>
  <si>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</si>
  <si>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</si>
  <si>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</si>
  <si>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</si>
  <si>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</si>
  <si>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</si>
  <si>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</si>
  <si>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</si>
  <si>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</si>
  <si>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</si>
  <si>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</si>
  <si>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</si>
  <si>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</si>
  <si>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</si>
  <si>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</si>
  <si>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</si>
  <si>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</si>
  <si>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</si>
  <si>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</si>
  <si>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</si>
  <si>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</si>
  <si>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</si>
  <si>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</si>
  <si>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</si>
  <si>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</si>
  <si>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</si>
  <si>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</si>
  <si>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</si>
  <si>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</si>
  <si>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</si>
  <si>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</si>
  <si>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</si>
  <si>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</si>
  <si>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</si>
  <si>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</si>
  <si>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</si>
  <si>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</si>
  <si>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</si>
  <si>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</si>
  <si>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</si>
  <si>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</si>
  <si>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</si>
  <si>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</si>
  <si>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</si>
  <si>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</si>
  <si>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</si>
  <si>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</si>
  <si>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</si>
  <si>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</si>
  <si>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</si>
  <si>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</si>
  <si>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</si>
  <si>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</si>
  <si>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</si>
  <si>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</si>
  <si>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</si>
  <si>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</si>
  <si>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</si>
  <si>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</si>
  <si>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</si>
  <si>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</si>
  <si>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</si>
  <si>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</si>
  <si>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</si>
  <si>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</si>
  <si>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</si>
  <si>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</si>
  <si>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</si>
  <si>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</si>
  <si>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</si>
  <si>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</si>
  <si>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</si>
  <si>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</si>
  <si>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</si>
  <si>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</si>
  <si>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</si>
  <si>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</si>
  <si>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</si>
  <si>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</si>
  <si>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</si>
  <si>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</si>
  <si>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</si>
  <si>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</si>
  <si>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</si>
  <si>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</si>
  <si>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</si>
  <si>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</si>
  <si>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</si>
  <si>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</si>
  <si>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</si>
  <si>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</si>
  <si>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</si>
  <si>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</si>
  <si>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</si>
  <si>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</si>
  <si>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</si>
  <si>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</si>
  <si>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</si>
  <si>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</si>
  <si>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</si>
  <si>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</si>
  <si>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</si>
  <si>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</si>
  <si>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</si>
  <si>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</si>
  <si>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</si>
  <si>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</si>
  <si>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</si>
  <si>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</si>
  <si>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</si>
  <si>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</si>
  <si>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</si>
  <si>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</si>
  <si>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</si>
  <si>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</si>
  <si>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</si>
  <si>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</si>
  <si>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</si>
  <si>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</si>
  <si>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</si>
  <si>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</si>
  <si>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</si>
  <si>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</si>
  <si>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</si>
  <si>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</si>
  <si>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</si>
  <si>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</si>
  <si>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</si>
  <si>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</si>
  <si>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</si>
  <si>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</si>
  <si>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</si>
  <si>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</si>
  <si>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</si>
  <si>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</si>
  <si>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</si>
  <si>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</si>
  <si>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</si>
  <si>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</si>
  <si>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</si>
  <si>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</si>
  <si>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</si>
  <si>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</si>
  <si>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</si>
  <si>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</si>
  <si>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</si>
  <si>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</si>
  <si>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</si>
  <si>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</si>
  <si>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</si>
  <si>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</si>
  <si>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</si>
  <si>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</si>
  <si>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</si>
  <si>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</si>
  <si>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</si>
  <si>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</si>
  <si>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</si>
  <si>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</si>
  <si>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</si>
  <si>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</si>
  <si>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</si>
  <si>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</si>
  <si>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</si>
  <si>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</si>
  <si>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</si>
  <si>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</si>
  <si>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</si>
  <si>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</si>
  <si>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</si>
  <si>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</si>
  <si>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</si>
  <si>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</si>
  <si>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</si>
  <si>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</si>
  <si>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</si>
  <si>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</si>
  <si>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</si>
  <si>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</si>
  <si>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</si>
  <si>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</si>
  <si>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</si>
  <si>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</si>
  <si>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</si>
  <si>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</si>
  <si>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</si>
  <si>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</si>
  <si>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</si>
  <si>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</si>
  <si>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</si>
  <si>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</si>
  <si>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</si>
  <si>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</si>
  <si>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</si>
  <si>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</si>
  <si>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</si>
  <si>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</si>
  <si>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</si>
  <si>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</si>
  <si>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</si>
  <si>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</si>
  <si>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</si>
  <si>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</si>
  <si>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</si>
  <si>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</si>
  <si>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</si>
  <si>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</si>
  <si>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</si>
  <si>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</si>
  <si>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</si>
  <si>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</si>
  <si>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</si>
  <si>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</si>
  <si>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</si>
  <si>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</si>
  <si>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</si>
  <si>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</si>
  <si>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</si>
  <si>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</si>
  <si>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</si>
  <si>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</si>
  <si>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</si>
  <si>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</si>
  <si>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</si>
  <si>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</si>
  <si>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</si>
  <si>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</si>
  <si>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</si>
  <si>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</si>
  <si>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</si>
  <si>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</si>
  <si>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</si>
  <si>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</si>
  <si>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</si>
  <si>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</si>
  <si>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</si>
  <si>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</si>
  <si>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</si>
  <si>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</si>
  <si>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</si>
  <si>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</si>
  <si>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</si>
  <si>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</si>
  <si>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</si>
  <si>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</si>
  <si>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</si>
  <si>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</si>
  <si>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</si>
  <si>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</si>
  <si>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</si>
  <si>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</si>
  <si>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</si>
  <si>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</si>
  <si>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</si>
  <si>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</si>
  <si>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</si>
  <si>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</si>
  <si>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</si>
  <si>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</si>
  <si>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</si>
  <si>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</si>
  <si>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</si>
  <si>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</si>
  <si>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</si>
  <si>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</si>
  <si>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</si>
  <si>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</si>
  <si>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</si>
  <si>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</si>
  <si>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</si>
  <si>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</si>
  <si>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</si>
  <si>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</si>
  <si>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</si>
  <si>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</si>
  <si>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</si>
  <si>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</si>
  <si>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</si>
  <si>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</si>
  <si>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</si>
  <si>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</si>
  <si>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</si>
  <si>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</si>
  <si>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</si>
  <si>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</si>
  <si>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</si>
  <si>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</si>
  <si>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</si>
  <si>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</si>
  <si>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</si>
  <si>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</si>
  <si>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</si>
  <si>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</si>
  <si>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</si>
  <si>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</si>
  <si>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</si>
  <si>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</si>
  <si>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</si>
  <si>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</si>
  <si>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</si>
  <si>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</si>
  <si>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</si>
  <si>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</si>
  <si>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</si>
  <si>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</si>
  <si>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</si>
  <si>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</si>
  <si>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</si>
  <si>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</si>
  <si>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</si>
  <si>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</si>
  <si>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</si>
  <si>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</si>
  <si>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</si>
  <si>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</si>
  <si>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</si>
  <si>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</si>
  <si>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</si>
  <si>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</si>
  <si>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</si>
  <si>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</si>
  <si>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</si>
  <si>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</si>
  <si>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</si>
  <si>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</si>
  <si>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</si>
  <si>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</si>
  <si>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</si>
  <si>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</si>
  <si>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</si>
  <si>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</si>
  <si>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</si>
  <si>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</si>
  <si>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</si>
  <si>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</si>
  <si>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</si>
  <si>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</si>
  <si>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</si>
  <si>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</si>
  <si>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</si>
  <si>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</si>
  <si>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</si>
  <si>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</si>
  <si>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</si>
  <si>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</si>
  <si>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</si>
  <si>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</si>
  <si>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</si>
  <si>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</si>
  <si>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</si>
  <si>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</si>
  <si>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</si>
  <si>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</si>
  <si>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</si>
  <si>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</si>
  <si>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</si>
  <si>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</si>
  <si>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</si>
  <si>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</si>
  <si>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</si>
  <si>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</si>
  <si>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</si>
  <si>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</si>
  <si>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</si>
  <si>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</si>
  <si>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</si>
  <si>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</si>
  <si>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</si>
  <si>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</si>
  <si>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</si>
  <si>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</si>
  <si>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</si>
  <si>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</si>
  <si>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</si>
  <si>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</si>
  <si>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</si>
  <si>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</si>
  <si>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</si>
  <si>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</si>
  <si>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</si>
  <si>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</si>
  <si>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</si>
  <si>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</si>
  <si>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</si>
  <si>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</si>
  <si>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</si>
  <si>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</si>
  <si>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</si>
  <si>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</si>
  <si>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</si>
  <si>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</si>
  <si>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</si>
  <si>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</si>
  <si>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</si>
  <si>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</si>
  <si>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</si>
  <si>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</si>
  <si>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</si>
  <si>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</si>
  <si>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</si>
  <si>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</si>
  <si>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</si>
  <si>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</si>
  <si>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</si>
  <si>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</si>
  <si>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</si>
  <si>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</si>
  <si>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</si>
  <si>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</si>
  <si>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</si>
  <si>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</si>
  <si>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</si>
  <si>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</si>
  <si>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</si>
  <si>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</si>
  <si>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</si>
  <si>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</si>
  <si>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</si>
  <si>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</si>
  <si>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</si>
  <si>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</si>
  <si>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</si>
  <si>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</si>
  <si>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</si>
  <si>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</si>
  <si>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</si>
  <si>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</si>
  <si>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</si>
  <si>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</si>
  <si>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</si>
  <si>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</si>
  <si>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</si>
  <si>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</si>
  <si>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</si>
  <si>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</si>
  <si>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</si>
  <si>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</si>
  <si>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</si>
  <si>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</si>
  <si>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</si>
  <si>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</si>
  <si>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</si>
  <si>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</si>
  <si>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</si>
  <si>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</si>
  <si>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</si>
  <si>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</si>
  <si>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</si>
  <si>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</si>
  <si>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</si>
  <si>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</si>
  <si>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</si>
  <si>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</si>
  <si>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</si>
  <si>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</si>
  <si>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</si>
  <si>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</si>
  <si>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</si>
  <si>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</si>
  <si>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</si>
  <si>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</si>
  <si>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</si>
  <si>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</si>
  <si>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</si>
  <si>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</si>
  <si>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</si>
  <si>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</si>
  <si>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</si>
  <si>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</si>
  <si>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</si>
  <si>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</si>
  <si>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</si>
  <si>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</si>
  <si>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</si>
  <si>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</si>
  <si>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</si>
  <si>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</si>
  <si>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</si>
  <si>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</si>
  <si>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</si>
  <si>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</si>
  <si>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</si>
  <si>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</si>
  <si>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</si>
  <si>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</si>
  <si>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</si>
  <si>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</si>
  <si>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</si>
  <si>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</si>
  <si>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</si>
  <si>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</si>
  <si>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</si>
  <si>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</si>
  <si>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</si>
  <si>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</si>
  <si>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</si>
  <si>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</si>
  <si>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</si>
  <si>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</si>
  <si>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</si>
  <si>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</si>
  <si>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</si>
  <si>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</si>
  <si>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</si>
  <si>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</si>
  <si>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</si>
  <si>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</si>
  <si>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</si>
  <si>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</si>
  <si>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</si>
  <si>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</si>
  <si>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</si>
  <si>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</si>
  <si>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</si>
  <si>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</si>
  <si>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</si>
  <si>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</si>
  <si>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</si>
  <si>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</si>
  <si>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</si>
  <si>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</si>
  <si>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</si>
  <si>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</si>
  <si>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</si>
  <si>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</si>
  <si>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</si>
  <si>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</si>
  <si>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</si>
  <si>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</si>
  <si>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</si>
  <si>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</si>
  <si>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</si>
  <si>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</si>
  <si>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</si>
  <si>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</si>
  <si>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</si>
  <si>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</si>
  <si>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</si>
  <si>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</si>
  <si>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</si>
  <si>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</si>
  <si>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</si>
  <si>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</si>
  <si>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</si>
  <si>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</si>
  <si>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</si>
  <si>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</si>
  <si>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</si>
  <si>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</si>
  <si>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</si>
  <si>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</si>
  <si>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</si>
  <si>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</si>
  <si>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</si>
  <si>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</si>
  <si>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</si>
  <si>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</si>
  <si>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</si>
  <si>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</si>
  <si>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</si>
  <si>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</si>
  <si>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</si>
  <si>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</si>
  <si>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</si>
  <si>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</si>
  <si>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</si>
  <si>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</si>
  <si>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</si>
  <si>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</si>
  <si>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</si>
  <si>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</si>
  <si>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</si>
  <si>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</si>
  <si>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</si>
  <si>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</si>
  <si>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</si>
  <si>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</si>
  <si>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</si>
  <si>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</si>
  <si>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</si>
  <si>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</si>
  <si>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</si>
  <si>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</si>
  <si>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</si>
  <si>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</si>
  <si>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</si>
  <si>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</si>
  <si>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</si>
  <si>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</si>
  <si>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</si>
  <si>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</si>
  <si>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</si>
  <si>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</si>
  <si>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</si>
  <si>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</si>
  <si>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</si>
  <si>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</si>
  <si>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</si>
  <si>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</si>
  <si>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</si>
  <si>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</si>
  <si>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</si>
  <si>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</si>
  <si>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</si>
  <si>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</si>
  <si>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</si>
  <si>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</si>
  <si>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</si>
  <si>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</si>
  <si>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</si>
  <si>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</si>
  <si>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</si>
  <si>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</si>
  <si>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</si>
  <si>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</si>
  <si>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</si>
  <si>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</si>
  <si>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</si>
  <si>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</si>
  <si>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</si>
  <si>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</si>
  <si>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</si>
  <si>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</si>
  <si>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</si>
  <si>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</si>
  <si>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</si>
  <si>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</si>
  <si>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</si>
  <si>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</si>
  <si>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</si>
  <si>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</si>
  <si>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</si>
  <si>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</si>
  <si>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</si>
  <si>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</si>
  <si>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</si>
  <si>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</si>
  <si>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</si>
  <si>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</si>
  <si>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</si>
  <si>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</si>
  <si>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</si>
  <si>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</si>
  <si>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</si>
  <si>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</si>
  <si>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</si>
  <si>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</si>
  <si>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</si>
  <si>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</si>
  <si>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</si>
  <si>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</si>
  <si>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</si>
  <si>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</si>
  <si>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</si>
  <si>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</si>
  <si>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</si>
  <si>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</si>
  <si>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</si>
  <si>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</si>
  <si>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</si>
  <si>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</si>
  <si>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</si>
  <si>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</si>
  <si>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</si>
  <si>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</si>
  <si>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</si>
  <si>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</si>
  <si>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</si>
  <si>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</si>
  <si>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</si>
  <si>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</si>
  <si>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</si>
  <si>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</si>
  <si>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</si>
  <si>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</si>
  <si>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</si>
  <si>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</si>
  <si>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</si>
  <si>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</si>
  <si>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</si>
  <si>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</si>
  <si>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</si>
  <si>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</si>
  <si>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</si>
  <si>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</si>
  <si>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</si>
  <si>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</si>
  <si>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</si>
  <si>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</si>
  <si>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</si>
  <si>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</si>
  <si>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</si>
  <si>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</si>
  <si>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</si>
  <si>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</si>
  <si>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</si>
  <si>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</si>
  <si>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</si>
  <si>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</si>
  <si>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</si>
  <si>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</si>
  <si>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</si>
  <si>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</si>
  <si>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</si>
  <si>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</si>
  <si>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</si>
  <si>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</si>
  <si>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</si>
  <si>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</si>
  <si>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</si>
  <si>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</si>
  <si>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支出总计</t>
  </si>
  <si>
    <t>表三</t>
  </si>
  <si>
    <t>2023年一般公共预算收支平衡表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</si>
  <si>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</si>
  <si>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</si>
  <si>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</si>
  <si>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</si>
  <si>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</si>
  <si>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</si>
  <si>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</si>
  <si>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</si>
  <si>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</si>
  <si>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</si>
  <si>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</si>
  <si>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</si>
  <si>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</si>
  <si>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</si>
  <si>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</si>
  <si>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</si>
  <si>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</si>
  <si>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</si>
  <si>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</si>
  <si>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</si>
  <si>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</si>
  <si>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</si>
  <si>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</si>
  <si>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</si>
  <si>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</si>
  <si>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</si>
  <si>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</si>
  <si>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</si>
  <si>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</si>
  <si>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</si>
  <si>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</si>
  <si>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</si>
  <si>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</si>
  <si>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</si>
  <si>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</si>
  <si>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</si>
  <si>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</si>
  <si>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</si>
  <si>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</si>
  <si>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</si>
  <si>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</si>
  <si>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</si>
  <si>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</si>
  <si>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</si>
  <si>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</si>
  <si>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</si>
  <si>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</si>
  <si>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</si>
  <si>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</si>
  <si>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</si>
  <si>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</si>
  <si>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</si>
  <si>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</si>
  <si>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</si>
  <si>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</si>
  <si>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</si>
  <si>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</si>
  <si>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</si>
  <si>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</si>
  <si>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</si>
  <si>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</si>
  <si>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</si>
  <si>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</si>
  <si>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</si>
  <si>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</si>
  <si>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</si>
  <si>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</si>
  <si>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</si>
  <si>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</si>
  <si>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</si>
  <si>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</si>
  <si>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</si>
  <si>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</si>
  <si>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</si>
  <si>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</si>
  <si>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</si>
  <si>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</si>
  <si>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</si>
  <si>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</si>
  <si>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</si>
  <si>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</si>
  <si>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</si>
  <si>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</si>
  <si>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</si>
  <si>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</si>
  <si>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</si>
  <si>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</si>
  <si>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</si>
  <si>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</si>
  <si>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</si>
  <si>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</si>
  <si>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</si>
  <si>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</si>
  <si>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</si>
  <si>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</si>
  <si>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</si>
  <si>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</si>
  <si>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</si>
  <si>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</si>
  <si>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</si>
  <si>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</si>
  <si>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</si>
  <si>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</si>
  <si>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</si>
  <si>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</si>
  <si>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</si>
  <si>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</si>
  <si>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</si>
  <si>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表五</t>
  </si>
  <si>
    <t>2023年一般公共预算支出经济分类表</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</si>
  <si>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</si>
  <si>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</si>
  <si>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</si>
  <si>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</si>
  <si>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</si>
  <si>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</si>
  <si>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</si>
  <si>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</si>
  <si>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</si>
  <si>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</si>
  <si>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</si>
  <si>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</si>
  <si>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</si>
  <si>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</si>
  <si>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</si>
  <si>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</si>
  <si>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</si>
  <si>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</si>
  <si>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</si>
  <si>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</si>
  <si>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</si>
  <si>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</si>
  <si>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</si>
  <si>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</si>
  <si>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</si>
  <si>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</si>
  <si>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</si>
  <si>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</si>
  <si>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</si>
  <si>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</si>
  <si>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</si>
  <si>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</si>
  <si>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</si>
  <si>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</si>
  <si>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</si>
  <si>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</si>
  <si>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</si>
  <si>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</si>
  <si>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</si>
  <si>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表八</t>
  </si>
  <si>
    <t>2023年一般公共预算支出“三公”经费预算表</t>
  </si>
  <si>
    <t>项目名称</t>
  </si>
  <si>
    <t>因公出国（境）费</t>
  </si>
  <si>
    <t>公务用车购置及运行费</t>
  </si>
  <si>
    <t>小计</t>
  </si>
  <si>
    <t>公务用车购置费</t>
  </si>
  <si>
    <t>公务用车运行费</t>
  </si>
  <si>
    <t>公务接待费</t>
  </si>
  <si>
    <t>合计</t>
  </si>
  <si>
    <t>溪湖区政府一般债券限额和余额情况表</t>
  </si>
  <si>
    <t>表六</t>
  </si>
  <si>
    <r>
      <rPr>
        <sz val="11"/>
        <rFont val="Times New Roman"/>
        <charset val="134"/>
      </rPr>
      <t xml:space="preserve">         </t>
    </r>
    <r>
      <rPr>
        <sz val="11"/>
        <rFont val="宋体"/>
        <charset val="134"/>
      </rPr>
      <t>单位：万元</t>
    </r>
  </si>
  <si>
    <t>地区</t>
  </si>
  <si>
    <r>
      <rPr>
        <sz val="11"/>
        <rFont val="宋体"/>
        <charset val="134"/>
      </rPr>
      <t>202</t>
    </r>
    <r>
      <rPr>
        <sz val="11"/>
        <rFont val="宋体"/>
        <charset val="134"/>
      </rPr>
      <t>1</t>
    </r>
    <r>
      <rPr>
        <sz val="11"/>
        <rFont val="宋体"/>
        <charset val="134"/>
      </rPr>
      <t>年</t>
    </r>
  </si>
  <si>
    <r>
      <rPr>
        <sz val="11"/>
        <rFont val="宋体"/>
        <charset val="134"/>
      </rPr>
      <t>202</t>
    </r>
    <r>
      <rPr>
        <sz val="11"/>
        <rFont val="宋体"/>
        <charset val="134"/>
      </rPr>
      <t>2</t>
    </r>
    <r>
      <rPr>
        <sz val="11"/>
        <rFont val="宋体"/>
        <charset val="134"/>
      </rPr>
      <t>年</t>
    </r>
  </si>
  <si>
    <t>限额</t>
  </si>
  <si>
    <t>余额</t>
  </si>
  <si>
    <t>溪湖区</t>
  </si>
  <si>
    <t>表九</t>
  </si>
  <si>
    <t>2023年政府性基金预算收支表</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</si>
  <si>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</si>
  <si>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</si>
  <si>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</si>
  <si>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</si>
  <si>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</si>
  <si>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</si>
  <si>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</si>
  <si>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</si>
  <si>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</si>
  <si>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</si>
  <si>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</si>
  <si>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</si>
  <si>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</si>
  <si>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</si>
  <si>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</si>
  <si>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</si>
  <si>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</si>
  <si>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</si>
  <si>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</si>
  <si>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</si>
  <si>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</si>
  <si>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</si>
  <si>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</si>
  <si>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</si>
  <si>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</si>
  <si>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</si>
  <si>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</si>
  <si>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</si>
  <si>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</si>
  <si>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</si>
  <si>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</si>
  <si>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</si>
  <si>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</si>
  <si>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二、社会保障和就业支出</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</si>
  <si>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</si>
  <si>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</si>
  <si>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</si>
  <si>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</si>
  <si>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</si>
  <si>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</si>
  <si>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</si>
  <si>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</si>
  <si>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</si>
  <si>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</si>
  <si>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</si>
  <si>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</si>
  <si>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</si>
  <si>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</si>
  <si>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</si>
  <si>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</si>
  <si>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</si>
  <si>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</si>
  <si>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</si>
  <si>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</si>
  <si>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</si>
  <si>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</si>
  <si>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</si>
  <si>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</si>
  <si>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</si>
  <si>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</si>
  <si>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</si>
  <si>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</si>
  <si>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</si>
  <si>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</si>
  <si>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</si>
  <si>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</si>
  <si>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</si>
  <si>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</si>
  <si>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</si>
  <si>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</si>
  <si>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</si>
  <si>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</si>
  <si>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</si>
  <si>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</si>
  <si>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</si>
  <si>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</si>
  <si>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</si>
  <si>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2023年有本级基金收入，相应安排支出，2022年无土地收入，基数较小</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</si>
  <si>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</si>
  <si>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</si>
  <si>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</si>
  <si>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</si>
  <si>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</si>
  <si>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</si>
  <si>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</si>
  <si>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</si>
  <si>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</si>
  <si>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</si>
  <si>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</si>
  <si>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</si>
  <si>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</si>
  <si>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</si>
  <si>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</si>
  <si>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</si>
  <si>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</si>
  <si>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</si>
  <si>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</si>
  <si>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</si>
  <si>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</si>
  <si>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</si>
  <si>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</si>
  <si>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</si>
  <si>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</si>
  <si>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</si>
  <si>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</si>
  <si>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</si>
  <si>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</si>
  <si>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</si>
  <si>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</si>
  <si>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</si>
  <si>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</si>
  <si>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</si>
  <si>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</si>
  <si>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</si>
  <si>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</si>
  <si>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</si>
  <si>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</si>
  <si>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</si>
  <si>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</si>
  <si>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</si>
  <si>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</si>
  <si>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</si>
  <si>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</si>
  <si>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</si>
  <si>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</si>
  <si>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</si>
  <si>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</si>
  <si>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</si>
  <si>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</si>
  <si>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</si>
  <si>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</si>
  <si>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</si>
  <si>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</si>
  <si>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</si>
  <si>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</si>
  <si>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</si>
  <si>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</si>
  <si>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</si>
  <si>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</si>
  <si>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</si>
  <si>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</si>
  <si>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</si>
  <si>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</si>
  <si>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</si>
  <si>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</si>
  <si>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</si>
  <si>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</si>
  <si>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</si>
  <si>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</si>
  <si>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</si>
  <si>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</si>
  <si>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</si>
  <si>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</si>
  <si>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</si>
  <si>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</si>
  <si>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</si>
  <si>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</si>
  <si>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</si>
  <si>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</si>
  <si>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</si>
  <si>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</si>
  <si>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</si>
  <si>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</si>
  <si>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</si>
  <si>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</si>
  <si>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</si>
  <si>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</si>
  <si>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</si>
  <si>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</si>
  <si>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</si>
  <si>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</si>
  <si>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</si>
  <si>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</si>
  <si>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</si>
  <si>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</si>
  <si>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</si>
  <si>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</si>
  <si>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上级未提前下达专项指标，未安排2023年专项支出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</si>
  <si>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</si>
  <si>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</si>
  <si>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</si>
  <si>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</si>
  <si>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</si>
  <si>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</si>
  <si>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</si>
  <si>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</si>
  <si>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</si>
  <si>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</si>
  <si>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</si>
  <si>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</si>
  <si>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</si>
  <si>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</si>
  <si>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</si>
  <si>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</si>
  <si>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专项指标结转规模减小</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</si>
  <si>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</si>
  <si>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</si>
  <si>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</si>
  <si>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</si>
  <si>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</si>
  <si>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</si>
  <si>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</si>
  <si>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</si>
  <si>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</si>
  <si>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</si>
  <si>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</si>
  <si>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</si>
  <si>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</si>
  <si>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</si>
  <si>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</si>
  <si>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</si>
  <si>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</si>
  <si>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</si>
  <si>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</si>
  <si>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</si>
  <si>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</si>
  <si>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</si>
  <si>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</si>
  <si>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</si>
  <si>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</si>
  <si>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</si>
  <si>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</si>
  <si>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</si>
  <si>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</si>
  <si>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</si>
  <si>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</si>
  <si>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</si>
  <si>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</si>
  <si>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</si>
  <si>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</si>
  <si>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</si>
  <si>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</si>
  <si>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</si>
  <si>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</si>
  <si>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</si>
  <si>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</si>
  <si>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</si>
  <si>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基数较小，结转指标预计安排支出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</si>
  <si>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</si>
  <si>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</si>
  <si>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</si>
  <si>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</si>
  <si>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</si>
  <si>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</si>
  <si>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</si>
  <si>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</si>
  <si>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</si>
  <si>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</si>
  <si>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</si>
  <si>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</si>
  <si>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</si>
  <si>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</si>
  <si>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</si>
  <si>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</si>
  <si>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</si>
  <si>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</si>
  <si>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收入合计</t>
  </si>
  <si>
    <t>支出合计</t>
  </si>
  <si>
    <t>2023年有本级基金收入，相应安排支出，2022年无土地收入</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</si>
  <si>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</si>
  <si>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</si>
  <si>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</si>
  <si>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</si>
  <si>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</si>
  <si>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</si>
  <si>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</si>
  <si>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</si>
  <si>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</si>
  <si>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</si>
  <si>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</si>
  <si>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</si>
  <si>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</si>
  <si>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</si>
  <si>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</si>
  <si>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</si>
  <si>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表十</t>
  </si>
  <si>
    <t>2023年政府性基金预算支出资金来源表</t>
  </si>
  <si>
    <t>当年预算收入安排</t>
  </si>
  <si>
    <t>转移支付收入安排</t>
  </si>
  <si>
    <t>上年结余</t>
  </si>
  <si>
    <t>调入资金</t>
  </si>
  <si>
    <t>政府债务资金</t>
  </si>
  <si>
    <t>其他资金</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</si>
  <si>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</si>
  <si>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</si>
  <si>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</si>
  <si>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</si>
  <si>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 xml:space="preserve">    大中型水库库区基金对应专项债务收入安排的支出</t>
  </si>
  <si>
    <t xml:space="preserve">    国家重大水利工程建设基金对应专项债务收入安排的支出</t>
  </si>
  <si>
    <t>溪湖区政府专项债券限额和余额情况表</t>
  </si>
  <si>
    <t>表十四</t>
  </si>
  <si>
    <t>2021年</t>
  </si>
  <si>
    <t>2022年</t>
  </si>
  <si>
    <t xml:space="preserve">表十一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</si>
  <si>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</si>
  <si>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</si>
  <si>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</si>
  <si>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</si>
  <si>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</si>
  <si>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</si>
  <si>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</si>
  <si>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</si>
  <si>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</si>
  <si>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</si>
  <si>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</si>
  <si>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</si>
  <si>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</si>
  <si>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</si>
  <si>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</si>
  <si>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</si>
  <si>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</si>
  <si>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</si>
  <si>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</si>
  <si>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</si>
  <si>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</si>
  <si>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</si>
  <si>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</si>
  <si>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</si>
  <si>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</si>
  <si>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</si>
  <si>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</si>
  <si>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</si>
  <si>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</si>
  <si>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</si>
  <si>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</si>
  <si>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</si>
  <si>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</si>
  <si>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</si>
  <si>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</si>
  <si>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</si>
  <si>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</si>
  <si>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</si>
  <si>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</si>
  <si>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</si>
  <si>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</si>
  <si>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</si>
  <si>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</si>
  <si>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</si>
  <si>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</si>
  <si>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</si>
  <si>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</si>
  <si>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</si>
  <si>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</si>
  <si>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表十二</t>
  </si>
  <si>
    <t>2023年国有资本经营预算收入表</t>
  </si>
  <si>
    <t>科目编码</t>
  </si>
  <si>
    <t>科目名称/企业</t>
  </si>
  <si>
    <t>2022年执行数</t>
  </si>
  <si>
    <t>2023年预算数</t>
  </si>
  <si>
    <t>预算数为执行数的%</t>
  </si>
  <si>
    <t>1030601</t>
  </si>
  <si>
    <t>*结尾标记行</t>
  </si>
  <si>
    <t>1030602</t>
  </si>
  <si>
    <t>1030603</t>
  </si>
  <si>
    <t>1030604</t>
  </si>
  <si>
    <t>1030698</t>
  </si>
  <si>
    <t>注：以上科目以2023年政府收支科目为准。</t>
  </si>
  <si>
    <t>表十三</t>
  </si>
  <si>
    <t>2023年国有资本经营预算支出表</t>
  </si>
  <si>
    <t>科目名称</t>
  </si>
  <si>
    <t>资本性支出</t>
  </si>
  <si>
    <t xml:space="preserve">费用性支出 </t>
  </si>
  <si>
    <t xml:space="preserve">一、国有资本经营预算支出 </t>
  </si>
  <si>
    <t>223</t>
  </si>
  <si>
    <t>国有资本经营预算支出</t>
  </si>
  <si>
    <t>22301</t>
  </si>
  <si>
    <t>解决历史遗留问题及改革成本支出</t>
  </si>
  <si>
    <t>2230105</t>
  </si>
  <si>
    <t>国有企业退休人员社会化管理补助支出</t>
  </si>
  <si>
    <t>2023年社会保险基金预算收入</t>
  </si>
  <si>
    <t>表六十</t>
  </si>
  <si>
    <t>单位：万元</t>
  </si>
  <si>
    <t>预算科目</t>
  </si>
  <si>
    <t>2022年预算数</t>
  </si>
  <si>
    <t>2023年预算数比2022年预算数</t>
  </si>
  <si>
    <t>增减额</t>
  </si>
  <si>
    <t>增减%</t>
  </si>
  <si>
    <t>全市社会保险基金预算收入合计</t>
  </si>
  <si>
    <t>城乡居民基本养老保险基金收入</t>
  </si>
  <si>
    <t>机关事业单位基本养老</t>
  </si>
  <si>
    <t>职工基本医疗保险基金收入（含生育保险）</t>
  </si>
  <si>
    <t>城乡居民基本医疗保险基金收入</t>
  </si>
  <si>
    <t>工伤保险基金收入</t>
  </si>
  <si>
    <t>失业保险基金收入</t>
  </si>
  <si>
    <t>2023年社会保险基金预算支出</t>
  </si>
  <si>
    <t>表六十一</t>
  </si>
  <si>
    <t>全市社会保险基金预算支出合计</t>
  </si>
  <si>
    <t>城乡居民基本养老保险基金支出</t>
  </si>
  <si>
    <t>机关事业单位基本养老保险基金支出</t>
  </si>
  <si>
    <t>职工基本医疗保险基金支出（含生育保险）</t>
  </si>
  <si>
    <t>城乡居民基本医疗保险基金支出</t>
  </si>
  <si>
    <t>工伤保险基金支出</t>
  </si>
  <si>
    <t>失业保险基金支出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</si>
</sst>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 #,##0\¥_-;_-* &quot;-&quot;\¥_-;_-@_-"/>
    <numFmt numFmtId="178" formatCode="_-* #,##0.00_-;\-* #,##0.00_-;_-* &quot;-&quot;??_-;_-@_-"/>
    <numFmt numFmtId="179" formatCode="_-&quot;$&quot;* #,##0_-;\-&quot;$&quot;* #,##0_-;_-&quot;$&quot;* &quot;-&quot;_-;_-@_-"/>
    <numFmt numFmtId="180" formatCode="_-&quot;$&quot;\ * #,##0.00_-;_-&quot;$&quot;\ * #,##0.00\-;_-&quot;$&quot;\ * &quot;-&quot;??_-;_-@_-"/>
    <numFmt numFmtId="181" formatCode="#,##0.00\¥;\-#,##0.00\¥"/>
    <numFmt numFmtId="182" formatCode="#,##0.00\¥;[Red]\-#,##0.00\¥"/>
    <numFmt numFmtId="183" formatCode="#,##0.0_);\(#,##0.0\)"/>
    <numFmt numFmtId="184" formatCode="_-&quot;$&quot;\ * #,##0_-;_-&quot;$&quot;\ * #,##0\-;_-&quot;$&quot;\ * &quot;-&quot;_-;_-@_-"/>
    <numFmt numFmtId="185" formatCode="&quot;$&quot;#,##0_);[Red]\(&quot;$&quot;#,##0\)"/>
    <numFmt numFmtId="186" formatCode="&quot;$&quot;#,##0.00_);[Red]\(&quot;$&quot;#,##0.00\)"/>
    <numFmt numFmtId="187" formatCode="&quot;$&quot;\ #,##0.00_-;[Red]&quot;$&quot;\ #,##0.00\-"/>
    <numFmt numFmtId="188" formatCode="#\ ??/??"/>
    <numFmt numFmtId="189" formatCode="_(&quot;$&quot;* #,##0.00_);_(&quot;$&quot;* \(#,##0.00\);_(&quot;$&quot;* &quot;-&quot;??_);_(@_)"/>
    <numFmt numFmtId="190" formatCode="_(&quot;$&quot;* #,##0_);_(&quot;$&quot;* \(#,##0\);_(&quot;$&quot;* &quot;-&quot;_);_(@_)"/>
    <numFmt numFmtId="191" formatCode="#,##0.00_ "/>
    <numFmt numFmtId="192" formatCode="0_ "/>
    <numFmt numFmtId="193" formatCode="0.0_ "/>
    <numFmt numFmtId="194" formatCode="_-* #,##0_$_-;\-* #,##0_$_-;_-* &quot;-&quot;_$_-;_-@_-"/>
    <numFmt numFmtId="195" formatCode="_-* #,##0.00_$_-;\-* #,##0.00_$_-;_-* &quot;-&quot;??_$_-;_-@_-"/>
    <numFmt numFmtId="196" formatCode="_-* #,##0&quot;$&quot;_-;\-* #,##0&quot;$&quot;_-;_-* &quot;-&quot;&quot;$&quot;_-;_-@_-"/>
    <numFmt numFmtId="197" formatCode="_-* #,##0.00&quot;$&quot;_-;\-* #,##0.00&quot;$&quot;_-;_-* &quot;-&quot;??&quot;$&quot;_-;_-@_-"/>
    <numFmt numFmtId="198" formatCode="yy\.mm\.dd"/>
    <numFmt numFmtId="199" formatCode="0.0"/>
    <numFmt numFmtId="200" formatCode="_ * #,##0_ ;_ * \-#,##0_ ;_ * &quot;-&quot;??_ ;_ @_ "/>
    <numFmt numFmtId="201" formatCode="0.0%"/>
    <numFmt numFmtId="202" formatCode="#,##0_ "/>
    <numFmt numFmtId="203" formatCode="#,##0.0_ "/>
    <numFmt numFmtId="204" formatCode="0.00;[Red]0.00"/>
  </numFmts>
  <fonts count="101">
    <font>
      <sz val="12"/>
      <color rgb="FF000000"/>
      <name val="宋体"/>
      <charset val="134"/>
    </font>
    <font>
      <sz val="10"/>
      <name val="Geneva"/>
      <charset val="134"/>
    </font>
    <font>
      <sz val="12"/>
      <name val="黑体"/>
      <charset val="134"/>
    </font>
    <font>
      <sz val="12"/>
      <name val="宋体"/>
      <charset val="134"/>
    </font>
    <font>
      <sz val="20"/>
      <name val="黑体"/>
      <charset val="134"/>
    </font>
    <font>
      <sz val="11"/>
      <name val="宋体"/>
      <charset val="134"/>
    </font>
    <font>
      <sz val="11"/>
      <name val="Geneva"/>
      <charset val="134"/>
    </font>
    <font>
      <sz val="11"/>
      <color indexed="8"/>
      <name val="黑体"/>
      <charset val="134"/>
    </font>
    <font>
      <sz val="11"/>
      <name val="宋体"/>
      <charset val="134"/>
      <scheme val="major"/>
    </font>
    <font>
      <sz val="11"/>
      <color indexed="8"/>
      <name val="宋体"/>
      <charset val="134"/>
    </font>
    <font>
      <b/>
      <sz val="12"/>
      <name val="黑体"/>
      <charset val="134"/>
    </font>
    <font>
      <sz val="12"/>
      <color rgb="FF000000"/>
      <name val="宋体"/>
      <charset val="134"/>
    </font>
    <font>
      <sz val="11"/>
      <name val="宋体"/>
      <charset val="134"/>
      <scheme val="minor"/>
    </font>
    <font>
      <b/>
      <sz val="18"/>
      <name val="黑体"/>
      <charset val="134"/>
    </font>
    <font>
      <b/>
      <sz val="11"/>
      <color rgb="FF000000"/>
      <name val="宋体"/>
      <charset val="134"/>
      <scheme val="minor"/>
    </font>
    <font>
      <sz val="11"/>
      <color rgb="FF000000"/>
      <name val="宋体"/>
      <charset val="134"/>
      <scheme val="minor"/>
    </font>
    <font>
      <sz val="11"/>
      <color rgb="FF000000"/>
      <name val="宋体"/>
      <charset val="134"/>
    </font>
    <font>
      <sz val="11"/>
      <color rgb="FF000000"/>
      <name val="Calibri"/>
      <charset val="134"/>
    </font>
    <font>
      <sz val="12"/>
      <color rgb="FF000000"/>
      <name val="黑体"/>
      <charset val="134"/>
    </font>
    <font>
      <sz val="18"/>
      <color rgb="FF000000"/>
      <name val="黑体"/>
      <charset val="134"/>
    </font>
    <font>
      <sz val="10"/>
      <name val="宋体"/>
      <charset val="134"/>
    </font>
    <font>
      <sz val="12"/>
      <name val="Times New Roman"/>
      <charset val="134"/>
    </font>
    <font>
      <sz val="11"/>
      <name val="Times New Roman"/>
      <charset val="134"/>
    </font>
    <font>
      <sz val="11"/>
      <name val="宋体"/>
      <charset val="134"/>
      <scheme val="minor"/>
    </font>
    <font>
      <b/>
      <sz val="11"/>
      <name val="宋体"/>
      <charset val="134"/>
      <scheme val="minor"/>
    </font>
    <font>
      <b/>
      <sz val="11"/>
      <color rgb="FF000000"/>
      <name val="宋体"/>
      <charset val="134"/>
      <scheme val="minor"/>
    </font>
    <font>
      <b/>
      <sz val="11"/>
      <name val="宋体"/>
      <charset val="134"/>
    </font>
    <font>
      <b/>
      <sz val="11"/>
      <color rgb="FF000000"/>
      <name val="Calibri"/>
      <charset val="134"/>
    </font>
    <font>
      <b/>
      <sz val="11"/>
      <color rgb="FF000000"/>
      <name val="宋体"/>
      <charset val="134"/>
    </font>
    <font>
      <sz val="11"/>
      <color rgb="FF000000"/>
      <name val="宋体"/>
      <charset val="134"/>
      <scheme val="minor"/>
    </font>
    <font>
      <b/>
      <sz val="11"/>
      <name val="宋体"/>
      <charset val="134"/>
      <scheme val="minor"/>
    </font>
    <font>
      <sz val="11"/>
      <color theme="0"/>
      <name val="Calibri"/>
      <charset val="134"/>
    </font>
    <font>
      <sz val="11"/>
      <color theme="1"/>
      <name val="宋体"/>
      <charset val="134"/>
      <scheme val="minor"/>
    </font>
    <font>
      <sz val="22"/>
      <name val="黑体"/>
      <charset val="134"/>
    </font>
    <font>
      <sz val="16"/>
      <name val="黑体"/>
      <charset val="134"/>
    </font>
    <font>
      <sz val="16"/>
      <name val="Times New Roman"/>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color indexed="9"/>
      <name val="宋体"/>
      <charset val="134"/>
    </font>
    <font>
      <sz val="12"/>
      <color indexed="8"/>
      <name val="宋体"/>
      <charset val="134"/>
    </font>
    <font>
      <sz val="8"/>
      <name val="Times New Roman"/>
      <charset val="134"/>
    </font>
    <font>
      <b/>
      <sz val="10"/>
      <name val="MS Sans Serif"/>
      <charset val="134"/>
    </font>
    <font>
      <sz val="12"/>
      <name val="Arial"/>
      <charset val="134"/>
    </font>
    <font>
      <sz val="8"/>
      <name val="Arial"/>
      <charset val="134"/>
    </font>
    <font>
      <b/>
      <sz val="12"/>
      <name val="Arial"/>
      <charset val="134"/>
    </font>
    <font>
      <b/>
      <sz val="18"/>
      <name val="Arial"/>
      <charset val="134"/>
    </font>
    <font>
      <sz val="12"/>
      <name val="Helv"/>
      <charset val="134"/>
    </font>
    <font>
      <sz val="12"/>
      <color indexed="9"/>
      <name val="Helv"/>
      <charset val="134"/>
    </font>
    <font>
      <sz val="10"/>
      <name val="Times New Roman"/>
      <charset val="134"/>
    </font>
    <font>
      <sz val="7"/>
      <name val="Small Fonts"/>
      <charset val="134"/>
    </font>
    <font>
      <b/>
      <i/>
      <sz val="16"/>
      <name val="Helv"/>
      <charset val="134"/>
    </font>
    <font>
      <sz val="12"/>
      <color indexed="8"/>
      <name val="华文仿宋"/>
      <charset val="134"/>
    </font>
    <font>
      <sz val="10"/>
      <color indexed="8"/>
      <name val="宋体"/>
      <charset val="134"/>
    </font>
    <font>
      <b/>
      <sz val="9"/>
      <color indexed="9"/>
      <name val="宋体"/>
      <charset val="134"/>
    </font>
    <font>
      <sz val="9"/>
      <color indexed="8"/>
      <name val="宋体"/>
      <charset val="134"/>
    </font>
    <font>
      <b/>
      <sz val="14"/>
      <color indexed="8"/>
      <name val="宋体"/>
      <charset val="134"/>
    </font>
    <font>
      <b/>
      <sz val="10"/>
      <name val="Tms Rmn"/>
      <charset val="134"/>
    </font>
    <font>
      <sz val="10"/>
      <color indexed="8"/>
      <name val="MS Sans Serif"/>
      <charset val="134"/>
    </font>
    <font>
      <b/>
      <sz val="14"/>
      <name val="楷体"/>
      <charset val="134"/>
    </font>
    <font>
      <sz val="10"/>
      <name val="楷体"/>
      <charset val="134"/>
    </font>
    <font>
      <sz val="11"/>
      <color indexed="20"/>
      <name val="宋体"/>
      <charset val="134"/>
    </font>
    <font>
      <sz val="12"/>
      <color indexed="20"/>
      <name val="宋体"/>
      <charset val="134"/>
    </font>
    <font>
      <sz val="10.5"/>
      <color indexed="20"/>
      <name val="宋体"/>
      <charset val="134"/>
    </font>
    <font>
      <sz val="12"/>
      <color indexed="16"/>
      <name val="宋体"/>
      <charset val="134"/>
    </font>
    <font>
      <sz val="11"/>
      <color indexed="20"/>
      <name val="Tahoma"/>
      <charset val="134"/>
    </font>
    <font>
      <sz val="12"/>
      <color indexed="20"/>
      <name val="楷体_GB2312"/>
      <charset val="134"/>
    </font>
    <font>
      <sz val="9"/>
      <name val="宋体"/>
      <charset val="134"/>
    </font>
    <font>
      <u/>
      <sz val="12"/>
      <color indexed="12"/>
      <name val="宋体"/>
      <charset val="134"/>
    </font>
    <font>
      <b/>
      <sz val="9"/>
      <name val="Arial"/>
      <charset val="134"/>
    </font>
    <font>
      <sz val="11"/>
      <color indexed="17"/>
      <name val="宋体"/>
      <charset val="134"/>
    </font>
    <font>
      <sz val="12"/>
      <color indexed="17"/>
      <name val="宋体"/>
      <charset val="134"/>
    </font>
    <font>
      <sz val="10.5"/>
      <color indexed="17"/>
      <name val="宋体"/>
      <charset val="134"/>
    </font>
    <font>
      <sz val="11"/>
      <color indexed="17"/>
      <name val="Tahoma"/>
      <charset val="134"/>
    </font>
    <font>
      <sz val="12"/>
      <color indexed="17"/>
      <name val="楷体_GB2312"/>
      <charset val="134"/>
    </font>
    <font>
      <u/>
      <sz val="12"/>
      <color indexed="36"/>
      <name val="宋体"/>
      <charset val="134"/>
    </font>
    <font>
      <sz val="12"/>
      <name val="官帕眉"/>
      <charset val="134"/>
    </font>
    <font>
      <b/>
      <sz val="12"/>
      <color indexed="8"/>
      <name val="宋体"/>
      <charset val="134"/>
    </font>
    <font>
      <sz val="12"/>
      <name val="Courier"/>
      <charset val="134"/>
    </font>
    <font>
      <sz val="10"/>
      <name val="MS Sans Serif"/>
      <charset val="134"/>
    </font>
    <font>
      <sz val="12"/>
      <name val="바탕체"/>
      <charset val="134"/>
    </font>
  </fonts>
  <fills count="88">
    <fill>
      <patternFill patternType="none"/>
    </fill>
    <fill>
      <patternFill patternType="gray125"/>
    </fill>
    <fill>
      <patternFill patternType="solid">
        <fgColor theme="0" tint="-0.139988402966399"/>
        <bgColor indexed="64"/>
      </patternFill>
    </fill>
    <fill>
      <patternFill patternType="solid">
        <fgColor rgb="FFC4D69C"/>
        <bgColor indexed="64"/>
      </patternFill>
    </fill>
    <fill>
      <patternFill patternType="solid">
        <fgColor rgb="FFD8D8D8"/>
        <bgColor indexed="64"/>
      </patternFill>
    </fill>
    <fill>
      <patternFill patternType="solid">
        <fgColor theme="4" tint="0.589983825189978"/>
        <bgColor indexed="64"/>
      </patternFill>
    </fill>
    <fill>
      <patternFill patternType="solid">
        <fgColor rgb="FFFFFFFF"/>
        <bgColor indexed="64"/>
      </patternFill>
    </fill>
    <fill>
      <patternFill patternType="solid">
        <fgColor rgb="FFDBDBDB"/>
        <bgColor indexed="64"/>
      </patternFill>
    </fill>
    <fill>
      <patternFill patternType="solid">
        <fgColor rgb="FFB7E1E8"/>
        <bgColor indexed="64"/>
      </patternFill>
    </fill>
    <fill>
      <patternFill patternType="solid">
        <fgColor rgb="FFFFFF00"/>
        <bgColor indexed="64"/>
      </patternFill>
    </fill>
    <fill>
      <patternFill patternType="solid">
        <fgColor rgb="FFC6D9F0"/>
        <bgColor indexed="64"/>
      </patternFill>
    </fill>
    <fill>
      <patternFill patternType="solid">
        <fgColor theme="9" tint="0.589983825189978"/>
        <bgColor indexed="64"/>
      </patternFill>
    </fill>
    <fill>
      <patternFill patternType="solid">
        <fgColor theme="0"/>
        <bgColor indexed="64"/>
      </patternFill>
    </fill>
    <fill>
      <patternFill patternType="solid">
        <fgColor rgb="FFB8CEE4"/>
        <bgColor indexed="64"/>
      </patternFill>
    </fill>
    <fill>
      <patternFill patternType="solid">
        <fgColor theme="0" tint="-0.129978331858272"/>
        <bgColor indexed="64"/>
      </patternFill>
    </fill>
    <fill>
      <patternFill patternType="solid">
        <fgColor theme="9" tint="0.579973754081851"/>
        <bgColor indexed="64"/>
      </patternFill>
    </fill>
    <fill>
      <patternFill patternType="solid">
        <fgColor theme="7" tint="0.379985961485641"/>
        <bgColor indexed="64"/>
      </patternFill>
    </fill>
    <fill>
      <patternFill patternType="solid">
        <fgColor theme="4" tint="0.579973754081851"/>
        <bgColor indexed="64"/>
      </patternFill>
    </fill>
    <fill>
      <patternFill patternType="solid">
        <fgColor rgb="FF9FABB7"/>
        <bgColor indexed="64"/>
      </patternFill>
    </fill>
    <fill>
      <patternFill patternType="solid">
        <fgColor theme="5" tint="0.389996032593768"/>
        <bgColor indexed="64"/>
      </patternFill>
    </fill>
    <fill>
      <patternFill patternType="solid">
        <fgColor theme="5" tint="0.589983825189978"/>
        <bgColor indexed="64"/>
      </patternFill>
    </fill>
    <fill>
      <patternFill patternType="solid">
        <fgColor rgb="FF92D050"/>
        <bgColor indexed="64"/>
      </patternFill>
    </fill>
    <fill>
      <patternFill patternType="solid">
        <fgColor theme="0" tint="-0.119998779259621"/>
        <bgColor indexed="64"/>
      </patternFill>
    </fill>
    <fill>
      <patternFill patternType="solid">
        <fgColor theme="7" tint="0.369975890377514"/>
        <bgColor indexed="64"/>
      </patternFill>
    </fill>
    <fill>
      <patternFill patternType="solid">
        <fgColor rgb="FF9EAAB6"/>
        <bgColor indexed="64"/>
      </patternFill>
    </fill>
    <fill>
      <patternFill patternType="solid">
        <fgColor theme="4" tint="0.5699942014832"/>
        <bgColor indexed="64"/>
      </patternFill>
    </fill>
    <fill>
      <patternFill patternType="solid">
        <fgColor rgb="FFB4DEE7"/>
        <bgColor indexed="64"/>
      </patternFill>
    </fill>
    <fill>
      <patternFill patternType="solid">
        <fgColor rgb="FF9CA8B6"/>
        <bgColor indexed="64"/>
      </patternFill>
    </fill>
    <fill>
      <patternFill patternType="solid">
        <fgColor theme="9" tint="0.369975890377514"/>
        <bgColor indexed="64"/>
      </patternFill>
    </fill>
    <fill>
      <patternFill patternType="solid">
        <fgColor rgb="FFB2CAC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3"/>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indexed="27"/>
        <bgColor indexed="64"/>
      </patternFill>
    </fill>
    <fill>
      <patternFill patternType="solid">
        <fgColor indexed="54"/>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5"/>
        <bgColor indexed="64"/>
      </patternFill>
    </fill>
    <fill>
      <patternFill patternType="solid">
        <fgColor indexed="51"/>
        <bgColor indexed="64"/>
      </patternFill>
    </fill>
    <fill>
      <patternFill patternType="solid">
        <fgColor indexed="45"/>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indexed="5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solid">
        <fgColor indexed="46"/>
        <bgColor indexed="64"/>
      </patternFill>
    </fill>
    <fill>
      <patternFill patternType="solid">
        <fgColor indexed="42"/>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auto="1"/>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bottom/>
      <diagonal/>
    </border>
    <border>
      <left/>
      <right/>
      <top style="thin">
        <color auto="1"/>
      </top>
      <bottom style="double">
        <color auto="1"/>
      </bottom>
      <diagonal/>
    </border>
    <border>
      <left/>
      <right style="thin">
        <color auto="1"/>
      </right>
      <top/>
      <bottom style="thin">
        <color auto="1"/>
      </bottom>
      <diagonal/>
    </border>
  </borders>
  <cellStyleXfs count="2278">
    <xf numFmtId="0" fontId="0" fillId="0" borderId="0"/>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0" borderId="21"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5" fillId="0" borderId="0" applyNumberFormat="0" applyFill="0" applyBorder="0" applyAlignment="0" applyProtection="0">
      <alignment vertical="center"/>
    </xf>
    <xf numFmtId="0" fontId="46" fillId="31" borderId="24" applyNumberFormat="0" applyAlignment="0" applyProtection="0">
      <alignment vertical="center"/>
    </xf>
    <xf numFmtId="0" fontId="47" fillId="32" borderId="25" applyNumberFormat="0" applyAlignment="0" applyProtection="0">
      <alignment vertical="center"/>
    </xf>
    <xf numFmtId="0" fontId="48" fillId="32" borderId="24" applyNumberFormat="0" applyAlignment="0" applyProtection="0">
      <alignment vertical="center"/>
    </xf>
    <xf numFmtId="0" fontId="49" fillId="33" borderId="26" applyNumberFormat="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55" fillId="37" borderId="0" applyNumberFormat="0" applyBorder="0" applyAlignment="0" applyProtection="0">
      <alignment vertical="center"/>
    </xf>
    <xf numFmtId="0" fontId="56" fillId="38" borderId="0" applyNumberFormat="0" applyBorder="0" applyAlignment="0" applyProtection="0">
      <alignment vertical="center"/>
    </xf>
    <xf numFmtId="0" fontId="56" fillId="39" borderId="0" applyNumberFormat="0" applyBorder="0" applyAlignment="0" applyProtection="0">
      <alignment vertical="center"/>
    </xf>
    <xf numFmtId="0" fontId="55" fillId="40" borderId="0" applyNumberFormat="0" applyBorder="0" applyAlignment="0" applyProtection="0">
      <alignment vertical="center"/>
    </xf>
    <xf numFmtId="0" fontId="55" fillId="41" borderId="0" applyNumberFormat="0" applyBorder="0" applyAlignment="0" applyProtection="0">
      <alignment vertical="center"/>
    </xf>
    <xf numFmtId="0" fontId="56" fillId="42" borderId="0" applyNumberFormat="0" applyBorder="0" applyAlignment="0" applyProtection="0">
      <alignment vertical="center"/>
    </xf>
    <xf numFmtId="0" fontId="56" fillId="43" borderId="0" applyNumberFormat="0" applyBorder="0" applyAlignment="0" applyProtection="0">
      <alignment vertical="center"/>
    </xf>
    <xf numFmtId="0" fontId="55" fillId="44" borderId="0" applyNumberFormat="0" applyBorder="0" applyAlignment="0" applyProtection="0">
      <alignment vertical="center"/>
    </xf>
    <xf numFmtId="0" fontId="55" fillId="45" borderId="0" applyNumberFormat="0" applyBorder="0" applyAlignment="0" applyProtection="0">
      <alignment vertical="center"/>
    </xf>
    <xf numFmtId="0" fontId="56" fillId="46" borderId="0" applyNumberFormat="0" applyBorder="0" applyAlignment="0" applyProtection="0">
      <alignment vertical="center"/>
    </xf>
    <xf numFmtId="0" fontId="56" fillId="47" borderId="0" applyNumberFormat="0" applyBorder="0" applyAlignment="0" applyProtection="0">
      <alignment vertical="center"/>
    </xf>
    <xf numFmtId="0" fontId="55" fillId="48" borderId="0" applyNumberFormat="0" applyBorder="0" applyAlignment="0" applyProtection="0">
      <alignment vertical="center"/>
    </xf>
    <xf numFmtId="0" fontId="55" fillId="49" borderId="0" applyNumberFormat="0" applyBorder="0" applyAlignment="0" applyProtection="0">
      <alignment vertical="center"/>
    </xf>
    <xf numFmtId="0" fontId="56" fillId="50" borderId="0" applyNumberFormat="0" applyBorder="0" applyAlignment="0" applyProtection="0">
      <alignment vertical="center"/>
    </xf>
    <xf numFmtId="0" fontId="56" fillId="51" borderId="0" applyNumberFormat="0" applyBorder="0" applyAlignment="0" applyProtection="0">
      <alignment vertical="center"/>
    </xf>
    <xf numFmtId="0" fontId="55" fillId="52" borderId="0" applyNumberFormat="0" applyBorder="0" applyAlignment="0" applyProtection="0">
      <alignment vertical="center"/>
    </xf>
    <xf numFmtId="0" fontId="55" fillId="53" borderId="0" applyNumberFormat="0" applyBorder="0" applyAlignment="0" applyProtection="0">
      <alignment vertical="center"/>
    </xf>
    <xf numFmtId="0" fontId="56" fillId="54" borderId="0" applyNumberFormat="0" applyBorder="0" applyAlignment="0" applyProtection="0">
      <alignment vertical="center"/>
    </xf>
    <xf numFmtId="0" fontId="56" fillId="55" borderId="0" applyNumberFormat="0" applyBorder="0" applyAlignment="0" applyProtection="0">
      <alignment vertical="center"/>
    </xf>
    <xf numFmtId="0" fontId="55" fillId="56" borderId="0" applyNumberFormat="0" applyBorder="0" applyAlignment="0" applyProtection="0">
      <alignment vertical="center"/>
    </xf>
    <xf numFmtId="0" fontId="55" fillId="57" borderId="0" applyNumberFormat="0" applyBorder="0" applyAlignment="0" applyProtection="0">
      <alignment vertical="center"/>
    </xf>
    <xf numFmtId="0" fontId="56" fillId="58" borderId="0" applyNumberFormat="0" applyBorder="0" applyAlignment="0" applyProtection="0">
      <alignment vertical="center"/>
    </xf>
    <xf numFmtId="0" fontId="56" fillId="59" borderId="0" applyNumberFormat="0" applyBorder="0" applyAlignment="0" applyProtection="0">
      <alignment vertical="center"/>
    </xf>
    <xf numFmtId="0" fontId="55" fillId="60" borderId="0" applyNumberFormat="0" applyBorder="0" applyAlignment="0" applyProtection="0">
      <alignment vertical="center"/>
    </xf>
    <xf numFmtId="0" fontId="57" fillId="0" borderId="0"/>
    <xf numFmtId="0" fontId="57" fillId="0" borderId="0"/>
    <xf numFmtId="0" fontId="3" fillId="61" borderId="0" applyNumberFormat="0" applyFon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57" fillId="0" borderId="0"/>
    <xf numFmtId="0" fontId="21" fillId="0" borderId="0"/>
    <xf numFmtId="0" fontId="21" fillId="0" borderId="0"/>
    <xf numFmtId="0" fontId="57"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1" fillId="0" borderId="0"/>
    <xf numFmtId="49" fontId="3" fillId="0" borderId="0" applyFont="0" applyFill="0" applyBorder="0" applyAlignment="0" applyProtection="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58" fillId="0" borderId="0"/>
    <xf numFmtId="0" fontId="21" fillId="0" borderId="0"/>
    <xf numFmtId="0" fontId="1" fillId="0" borderId="0"/>
    <xf numFmtId="0" fontId="21" fillId="0" borderId="0"/>
    <xf numFmtId="0" fontId="57" fillId="0" borderId="0"/>
    <xf numFmtId="0" fontId="57"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58" fillId="0" borderId="0"/>
    <xf numFmtId="0" fontId="21" fillId="0" borderId="0"/>
    <xf numFmtId="0" fontId="21" fillId="0" borderId="0"/>
    <xf numFmtId="0" fontId="57"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8" fillId="0" borderId="0">
      <protection locked="0"/>
    </xf>
    <xf numFmtId="0" fontId="59" fillId="62" borderId="0" applyNumberFormat="0" applyBorder="0" applyAlignment="0" applyProtection="0"/>
    <xf numFmtId="0" fontId="60" fillId="63" borderId="0" applyNumberFormat="0" applyBorder="0" applyAlignment="0" applyProtection="0"/>
    <xf numFmtId="0" fontId="60" fillId="64" borderId="0" applyNumberFormat="0" applyBorder="0" applyAlignment="0" applyProtection="0"/>
    <xf numFmtId="0" fontId="59" fillId="65" borderId="0" applyNumberFormat="0" applyBorder="0" applyAlignment="0" applyProtection="0"/>
    <xf numFmtId="0" fontId="59" fillId="66" borderId="0" applyNumberFormat="0" applyBorder="0" applyAlignment="0" applyProtection="0"/>
    <xf numFmtId="0" fontId="59" fillId="67" borderId="0" applyNumberFormat="0" applyBorder="0" applyAlignment="0" applyProtection="0"/>
    <xf numFmtId="0" fontId="60" fillId="63" borderId="0" applyNumberFormat="0" applyBorder="0" applyAlignment="0" applyProtection="0"/>
    <xf numFmtId="0" fontId="60" fillId="68" borderId="0" applyNumberFormat="0" applyBorder="0" applyAlignment="0" applyProtection="0"/>
    <xf numFmtId="0" fontId="59" fillId="69" borderId="0" applyNumberFormat="0" applyBorder="0" applyAlignment="0" applyProtection="0"/>
    <xf numFmtId="0" fontId="59" fillId="70" borderId="0" applyNumberFormat="0" applyBorder="0" applyAlignment="0" applyProtection="0"/>
    <xf numFmtId="0" fontId="59" fillId="71" borderId="0" applyNumberFormat="0" applyBorder="0" applyAlignment="0" applyProtection="0"/>
    <xf numFmtId="0" fontId="60" fillId="63" borderId="0" applyNumberFormat="0" applyBorder="0" applyAlignment="0" applyProtection="0"/>
    <xf numFmtId="0" fontId="60" fillId="63" borderId="0" applyNumberFormat="0" applyBorder="0" applyAlignment="0" applyProtection="0"/>
    <xf numFmtId="0" fontId="59" fillId="68"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60" fillId="63" borderId="0" applyNumberFormat="0" applyBorder="0" applyAlignment="0" applyProtection="0"/>
    <xf numFmtId="0" fontId="60" fillId="68" borderId="0" applyNumberFormat="0" applyBorder="0" applyAlignment="0" applyProtection="0"/>
    <xf numFmtId="0" fontId="59" fillId="72" borderId="0" applyNumberFormat="0" applyBorder="0" applyAlignment="0" applyProtection="0"/>
    <xf numFmtId="0" fontId="59" fillId="66" borderId="0" applyNumberFormat="0" applyBorder="0" applyAlignment="0" applyProtection="0"/>
    <xf numFmtId="0" fontId="59" fillId="73" borderId="0" applyNumberFormat="0" applyBorder="0" applyAlignment="0" applyProtection="0"/>
    <xf numFmtId="0" fontId="60" fillId="63" borderId="0" applyNumberFormat="0" applyBorder="0" applyAlignment="0" applyProtection="0"/>
    <xf numFmtId="0" fontId="60" fillId="65" borderId="0" applyNumberFormat="0" applyBorder="0" applyAlignment="0" applyProtection="0"/>
    <xf numFmtId="0" fontId="59" fillId="65" borderId="0" applyNumberFormat="0" applyBorder="0" applyAlignment="0" applyProtection="0"/>
    <xf numFmtId="0" fontId="59" fillId="73" borderId="0" applyNumberFormat="0" applyBorder="0" applyAlignment="0" applyProtection="0"/>
    <xf numFmtId="0" fontId="59" fillId="74" borderId="0" applyNumberFormat="0" applyBorder="0" applyAlignment="0" applyProtection="0"/>
    <xf numFmtId="0" fontId="60" fillId="63" borderId="0" applyNumberFormat="0" applyBorder="0" applyAlignment="0" applyProtection="0"/>
    <xf numFmtId="0" fontId="60" fillId="75" borderId="0" applyNumberFormat="0" applyBorder="0" applyAlignment="0" applyProtection="0"/>
    <xf numFmtId="0" fontId="59" fillId="76" borderId="0" applyNumberFormat="0" applyBorder="0" applyAlignment="0" applyProtection="0"/>
    <xf numFmtId="0" fontId="59" fillId="77" borderId="0" applyNumberFormat="0" applyBorder="0" applyAlignment="0" applyProtection="0"/>
    <xf numFmtId="0" fontId="61" fillId="0" borderId="0">
      <alignment horizontal="center" wrapText="1"/>
      <protection locked="0"/>
    </xf>
    <xf numFmtId="176" fontId="3" fillId="0" borderId="0" applyFill="0" applyBorder="0" applyAlignment="0"/>
    <xf numFmtId="0" fontId="62" fillId="0" borderId="0" applyNumberFormat="0" applyFill="0" applyBorder="0" applyAlignment="0" applyProtection="0"/>
    <xf numFmtId="41" fontId="3" fillId="0" borderId="0" applyFont="0" applyFill="0" applyBorder="0" applyAlignment="0" applyProtection="0"/>
    <xf numFmtId="177" fontId="3" fillId="0" borderId="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1" fontId="3" fillId="0" borderId="0"/>
    <xf numFmtId="0" fontId="63" fillId="0" borderId="0" applyProtection="0"/>
    <xf numFmtId="182" fontId="3" fillId="0" borderId="0"/>
    <xf numFmtId="2" fontId="63" fillId="0" borderId="0" applyProtection="0"/>
    <xf numFmtId="0" fontId="64" fillId="68" borderId="0" applyNumberFormat="0" applyBorder="0" applyAlignment="0" applyProtection="0"/>
    <xf numFmtId="0" fontId="65" fillId="0" borderId="29" applyNumberFormat="0" applyAlignment="0" applyProtection="0">
      <alignment horizontal="left" vertical="center"/>
    </xf>
    <xf numFmtId="0" fontId="65" fillId="0" borderId="30">
      <alignment horizontal="left" vertical="center"/>
    </xf>
    <xf numFmtId="0" fontId="66" fillId="0" borderId="0" applyProtection="0"/>
    <xf numFmtId="0" fontId="65" fillId="0" borderId="0" applyProtection="0"/>
    <xf numFmtId="0" fontId="64" fillId="78" borderId="2" applyNumberFormat="0" applyBorder="0" applyAlignment="0" applyProtection="0"/>
    <xf numFmtId="183" fontId="67" fillId="79" borderId="0"/>
    <xf numFmtId="183" fontId="68" fillId="80" borderId="0"/>
    <xf numFmtId="38" fontId="3" fillId="0" borderId="0" applyFont="0" applyFill="0" applyBorder="0" applyAlignment="0" applyProtection="0"/>
    <xf numFmtId="40" fontId="3" fillId="0" borderId="0" applyFont="0" applyFill="0" applyBorder="0" applyAlignment="0" applyProtection="0"/>
    <xf numFmtId="184" fontId="3" fillId="0" borderId="0" applyFont="0" applyFill="0" applyBorder="0" applyAlignment="0" applyProtection="0"/>
    <xf numFmtId="0"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4" fontId="3" fillId="0" borderId="0" applyFont="0" applyFill="0" applyBorder="0" applyAlignment="0" applyProtection="0"/>
    <xf numFmtId="0" fontId="69" fillId="0" borderId="0"/>
    <xf numFmtId="37" fontId="70" fillId="0" borderId="0"/>
    <xf numFmtId="0" fontId="67" fillId="0" borderId="0"/>
    <xf numFmtId="0" fontId="71" fillId="0" borderId="0"/>
    <xf numFmtId="0" fontId="58" fillId="0" borderId="0"/>
    <xf numFmtId="14" fontId="61" fillId="0" borderId="0">
      <alignment horizontal="center" wrapText="1"/>
      <protection locked="0"/>
    </xf>
    <xf numFmtId="10" fontId="3" fillId="0" borderId="0" applyFont="0" applyFill="0" applyBorder="0" applyAlignment="0" applyProtection="0"/>
    <xf numFmtId="9" fontId="3" fillId="0" borderId="0" applyFont="0" applyFill="0" applyBorder="0" applyAlignment="0" applyProtection="0"/>
    <xf numFmtId="188" fontId="3" fillId="0" borderId="0" applyFont="0" applyFill="0" applyProtection="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62" fillId="0" borderId="31">
      <alignment horizontal="center"/>
    </xf>
    <xf numFmtId="3" fontId="3" fillId="0" borderId="0" applyFont="0" applyFill="0" applyBorder="0" applyAlignment="0" applyProtection="0"/>
    <xf numFmtId="0" fontId="3" fillId="81" borderId="0" applyNumberFormat="0" applyFont="0" applyBorder="0" applyAlignment="0" applyProtection="0"/>
    <xf numFmtId="0" fontId="62" fillId="0" borderId="0" applyNumberFormat="0" applyFill="0" applyBorder="0" applyAlignment="0" applyProtection="0"/>
    <xf numFmtId="0" fontId="72" fillId="78" borderId="0">
      <alignment horizontal="center" vertical="top"/>
    </xf>
    <xf numFmtId="0" fontId="73" fillId="78" borderId="0">
      <alignment horizontal="center" vertical="center"/>
    </xf>
    <xf numFmtId="0" fontId="74" fillId="78" borderId="0">
      <alignment horizontal="left" vertical="center"/>
    </xf>
    <xf numFmtId="0" fontId="74" fillId="78" borderId="0">
      <alignment horizontal="right" vertical="center"/>
    </xf>
    <xf numFmtId="0" fontId="74" fillId="78" borderId="0">
      <alignment horizontal="right" vertical="center"/>
    </xf>
    <xf numFmtId="0" fontId="9" fillId="78" borderId="0">
      <alignment horizontal="left" vertical="top"/>
    </xf>
    <xf numFmtId="0" fontId="74" fillId="78" borderId="0">
      <alignment horizontal="left" vertical="center"/>
    </xf>
    <xf numFmtId="0" fontId="75" fillId="78" borderId="0">
      <alignment horizontal="left" vertical="center"/>
    </xf>
    <xf numFmtId="0" fontId="75" fillId="78" borderId="0">
      <alignment horizontal="right" vertical="center"/>
    </xf>
    <xf numFmtId="0" fontId="75" fillId="78" borderId="0">
      <alignment horizontal="right" vertical="center"/>
    </xf>
    <xf numFmtId="0" fontId="75" fillId="78" borderId="0">
      <alignment horizontal="left" vertical="center"/>
    </xf>
    <xf numFmtId="0" fontId="75" fillId="78" borderId="0">
      <alignment horizontal="left" vertical="center"/>
    </xf>
    <xf numFmtId="0" fontId="73" fillId="78" borderId="0">
      <alignment horizontal="center" vertical="center"/>
    </xf>
    <xf numFmtId="0" fontId="75" fillId="78" borderId="0">
      <alignment horizontal="center" vertical="center"/>
    </xf>
    <xf numFmtId="0" fontId="9" fillId="78" borderId="0">
      <alignment horizontal="left" vertical="top"/>
    </xf>
    <xf numFmtId="0" fontId="9" fillId="78" borderId="0">
      <alignment horizontal="left" vertical="top"/>
    </xf>
    <xf numFmtId="0" fontId="9" fillId="78" borderId="0">
      <alignment horizontal="left" vertical="top"/>
    </xf>
    <xf numFmtId="0" fontId="9" fillId="78" borderId="0">
      <alignment horizontal="left" vertical="top"/>
    </xf>
    <xf numFmtId="0" fontId="9" fillId="78" borderId="0">
      <alignment horizontal="left" vertical="top"/>
    </xf>
    <xf numFmtId="0" fontId="9" fillId="78" borderId="0">
      <alignment horizontal="left" vertical="top"/>
    </xf>
    <xf numFmtId="0" fontId="76" fillId="78" borderId="0">
      <alignment horizontal="center" vertical="top"/>
    </xf>
    <xf numFmtId="0" fontId="75" fillId="78" borderId="0">
      <alignment horizontal="left" vertical="top"/>
    </xf>
    <xf numFmtId="0" fontId="73" fillId="78" borderId="0">
      <alignment horizontal="center" vertical="top"/>
    </xf>
    <xf numFmtId="0" fontId="75" fillId="78" borderId="0">
      <alignment horizontal="center" vertical="top"/>
    </xf>
    <xf numFmtId="0" fontId="75" fillId="78" borderId="0">
      <alignment horizontal="right" vertical="top"/>
    </xf>
    <xf numFmtId="0" fontId="60" fillId="78" borderId="0">
      <alignment horizontal="left" vertical="top"/>
    </xf>
    <xf numFmtId="0" fontId="60" fillId="78" borderId="0">
      <alignment horizontal="left" vertical="center"/>
    </xf>
    <xf numFmtId="0" fontId="77" fillId="82" borderId="32">
      <protection locked="0"/>
    </xf>
    <xf numFmtId="0" fontId="78" fillId="0" borderId="0"/>
    <xf numFmtId="0" fontId="77" fillId="82" borderId="32">
      <protection locked="0"/>
    </xf>
    <xf numFmtId="0" fontId="77" fillId="82" borderId="32">
      <protection locked="0"/>
    </xf>
    <xf numFmtId="0" fontId="63" fillId="0" borderId="33" applyProtection="0"/>
    <xf numFmtId="9" fontId="3" fillId="0" borderId="0" applyFont="0" applyFill="0" applyBorder="0" applyAlignment="0" applyProtection="0"/>
    <xf numFmtId="189" fontId="3" fillId="0" borderId="0" applyFont="0" applyFill="0" applyBorder="0" applyAlignment="0" applyProtection="0"/>
    <xf numFmtId="190" fontId="3" fillId="0" borderId="0" applyFont="0" applyFill="0" applyBorder="0" applyAlignment="0" applyProtection="0"/>
    <xf numFmtId="0" fontId="57" fillId="0" borderId="3" applyNumberFormat="0" applyFill="0" applyProtection="0">
      <alignment horizontal="right"/>
    </xf>
    <xf numFmtId="0" fontId="79" fillId="0" borderId="3" applyNumberFormat="0" applyFill="0" applyProtection="0">
      <alignment horizontal="center"/>
    </xf>
    <xf numFmtId="0" fontId="11" fillId="0" borderId="0"/>
    <xf numFmtId="0" fontId="2" fillId="2" borderId="0">
      <alignment vertical="center"/>
    </xf>
    <xf numFmtId="0" fontId="3" fillId="2" borderId="0">
      <alignment vertical="center"/>
    </xf>
    <xf numFmtId="0" fontId="3" fillId="2" borderId="0">
      <alignment vertical="center" wrapText="1"/>
    </xf>
    <xf numFmtId="0" fontId="5" fillId="2" borderId="0">
      <alignment horizontal="center" vertical="center"/>
    </xf>
    <xf numFmtId="0" fontId="5" fillId="2" borderId="0">
      <alignment vertical="center"/>
    </xf>
    <xf numFmtId="0" fontId="26" fillId="2" borderId="6">
      <alignment horizontal="center" vertical="center"/>
    </xf>
    <xf numFmtId="0" fontId="26" fillId="2" borderId="6">
      <alignment horizontal="center" vertical="center" wrapText="1"/>
    </xf>
    <xf numFmtId="191" fontId="12" fillId="5" borderId="6">
      <alignment horizontal="right" vertical="center"/>
      <protection locked="0"/>
    </xf>
    <xf numFmtId="49" fontId="16" fillId="2" borderId="6">
      <alignment horizontal="left" vertical="center" wrapText="1" shrinkToFit="1"/>
    </xf>
    <xf numFmtId="191" fontId="12" fillId="3" borderId="6">
      <alignment horizontal="right" vertical="center" wrapText="1"/>
    </xf>
    <xf numFmtId="10" fontId="12" fillId="4" borderId="6">
      <alignment horizontal="right" vertical="center" wrapText="1"/>
    </xf>
    <xf numFmtId="191" fontId="12" fillId="5" borderId="6">
      <alignment horizontal="right" vertical="center"/>
      <protection locked="0"/>
    </xf>
    <xf numFmtId="0" fontId="13" fillId="2" borderId="0">
      <alignment horizontal="center" vertical="center"/>
    </xf>
    <xf numFmtId="0" fontId="5" fillId="2" borderId="14">
      <alignment horizontal="right" vertical="center" wrapText="1"/>
    </xf>
    <xf numFmtId="0" fontId="26" fillId="2" borderId="16">
      <alignment horizontal="center" vertical="center"/>
    </xf>
    <xf numFmtId="0" fontId="26" fillId="2" borderId="17">
      <alignment horizontal="center" vertical="center"/>
    </xf>
    <xf numFmtId="0" fontId="26" fillId="2" borderId="18">
      <alignment horizontal="center" vertical="center"/>
    </xf>
    <xf numFmtId="49" fontId="16" fillId="2" borderId="6">
      <alignment horizontal="left" vertical="center"/>
    </xf>
    <xf numFmtId="0" fontId="16" fillId="2" borderId="6">
      <alignment horizontal="left" vertical="center"/>
    </xf>
    <xf numFmtId="0" fontId="5" fillId="2" borderId="16">
      <alignment horizontal="center" vertical="center"/>
    </xf>
    <xf numFmtId="0" fontId="5" fillId="2" borderId="18">
      <alignment horizontal="center" vertical="center"/>
    </xf>
    <xf numFmtId="49" fontId="16" fillId="2" borderId="6">
      <alignment horizontal="center" vertical="center" wrapText="1"/>
    </xf>
    <xf numFmtId="49" fontId="28" fillId="2" borderId="5">
      <alignment horizontal="center" vertical="center"/>
    </xf>
    <xf numFmtId="49" fontId="28" fillId="2" borderId="8">
      <alignment horizontal="center" vertical="center"/>
    </xf>
    <xf numFmtId="49" fontId="28" fillId="2" borderId="15">
      <alignment horizontal="center" vertical="center"/>
    </xf>
    <xf numFmtId="49" fontId="28" fillId="2" borderId="12">
      <alignment horizontal="center" vertical="center"/>
    </xf>
    <xf numFmtId="49" fontId="28" fillId="2" borderId="19">
      <alignment horizontal="center" vertical="center"/>
    </xf>
    <xf numFmtId="49" fontId="28" fillId="2" borderId="13">
      <alignment horizontal="center" vertical="center"/>
    </xf>
    <xf numFmtId="0" fontId="5" fillId="0" borderId="2">
      <alignment horizontal="distributed" vertical="center" wrapText="1"/>
    </xf>
    <xf numFmtId="0" fontId="11" fillId="0" borderId="0"/>
    <xf numFmtId="0" fontId="14" fillId="22" borderId="6">
      <alignment horizontal="center" vertical="center" wrapText="1"/>
    </xf>
    <xf numFmtId="0" fontId="30" fillId="22" borderId="18">
      <alignment horizontal="center" vertical="center"/>
    </xf>
    <xf numFmtId="0" fontId="28" fillId="22" borderId="6">
      <alignment horizontal="center" vertical="center" wrapText="1"/>
    </xf>
    <xf numFmtId="0" fontId="2" fillId="22" borderId="0">
      <alignment horizontal="left" vertical="center" wrapText="1"/>
    </xf>
    <xf numFmtId="0" fontId="12" fillId="22" borderId="0">
      <alignment vertical="center"/>
    </xf>
    <xf numFmtId="0" fontId="12" fillId="22" borderId="0">
      <alignment horizontal="right" vertical="center"/>
    </xf>
    <xf numFmtId="0" fontId="17" fillId="14" borderId="0">
      <alignment vertical="top"/>
    </xf>
    <xf numFmtId="0" fontId="17" fillId="14" borderId="0">
      <alignment vertical="top"/>
    </xf>
    <xf numFmtId="0" fontId="17" fillId="14" borderId="0">
      <alignment vertical="top"/>
    </xf>
    <xf numFmtId="0" fontId="12" fillId="22" borderId="0">
      <alignment horizontal="left" vertical="center"/>
    </xf>
    <xf numFmtId="0" fontId="30" fillId="22" borderId="6">
      <alignment horizontal="center" vertical="center"/>
    </xf>
    <xf numFmtId="0" fontId="26" fillId="22" borderId="6">
      <alignment horizontal="center" vertical="center" wrapText="1"/>
    </xf>
    <xf numFmtId="0" fontId="12" fillId="4" borderId="6">
      <alignment horizontal="left" vertical="center"/>
    </xf>
    <xf numFmtId="0" fontId="12" fillId="4" borderId="6">
      <alignment vertical="center"/>
    </xf>
    <xf numFmtId="4" fontId="12" fillId="23" borderId="6">
      <alignment horizontal="right" vertical="center"/>
    </xf>
    <xf numFmtId="10" fontId="12" fillId="4" borderId="6">
      <alignment horizontal="right" vertical="center"/>
    </xf>
    <xf numFmtId="192" fontId="12" fillId="4" borderId="6">
      <alignment horizontal="left" vertical="center"/>
    </xf>
    <xf numFmtId="4" fontId="12" fillId="25" borderId="6">
      <alignment horizontal="right" vertical="center"/>
      <protection locked="0"/>
    </xf>
    <xf numFmtId="193" fontId="12" fillId="4" borderId="6">
      <alignment horizontal="left" vertical="center"/>
    </xf>
    <xf numFmtId="192" fontId="12" fillId="4" borderId="8">
      <alignment horizontal="left" vertical="center"/>
    </xf>
    <xf numFmtId="4" fontId="15" fillId="23" borderId="6">
      <alignment horizontal="right" vertical="center"/>
    </xf>
    <xf numFmtId="193" fontId="12" fillId="4" borderId="8">
      <alignment horizontal="left" vertical="center"/>
    </xf>
    <xf numFmtId="0" fontId="12" fillId="4" borderId="8">
      <alignment vertical="center"/>
    </xf>
    <xf numFmtId="0" fontId="17" fillId="4" borderId="20">
      <alignment horizontal="left" vertical="center"/>
    </xf>
    <xf numFmtId="0" fontId="17" fillId="12" borderId="0">
      <alignment vertical="top"/>
    </xf>
    <xf numFmtId="0" fontId="12" fillId="4" borderId="16">
      <alignment vertical="center"/>
    </xf>
    <xf numFmtId="4" fontId="15" fillId="9" borderId="6">
      <alignment horizontal="right" vertical="center" wrapText="1"/>
      <protection locked="0"/>
    </xf>
    <xf numFmtId="4" fontId="12" fillId="28" borderId="6">
      <alignment horizontal="right" vertical="center"/>
      <protection locked="0"/>
    </xf>
    <xf numFmtId="0" fontId="17" fillId="4" borderId="20">
      <alignment vertical="center"/>
    </xf>
    <xf numFmtId="0" fontId="12" fillId="4" borderId="20">
      <alignment vertical="center"/>
    </xf>
    <xf numFmtId="0" fontId="31" fillId="12" borderId="0">
      <alignment vertical="top"/>
    </xf>
    <xf numFmtId="4" fontId="12" fillId="23" borderId="6">
      <alignment horizontal="right" vertical="center"/>
      <protection locked="0"/>
    </xf>
    <xf numFmtId="0" fontId="12" fillId="22" borderId="6">
      <alignment horizontal="left" vertical="center"/>
    </xf>
    <xf numFmtId="0" fontId="12" fillId="22" borderId="6">
      <alignment vertical="center"/>
    </xf>
    <xf numFmtId="4" fontId="12" fillId="22" borderId="6">
      <alignment horizontal="right" vertical="center"/>
    </xf>
    <xf numFmtId="0" fontId="30" fillId="22" borderId="18">
      <alignment vertical="center"/>
    </xf>
    <xf numFmtId="4" fontId="12" fillId="3" borderId="6">
      <alignment horizontal="right" vertical="center"/>
    </xf>
    <xf numFmtId="4" fontId="15" fillId="3" borderId="6">
      <alignment horizontal="right" vertical="center" wrapText="1"/>
    </xf>
    <xf numFmtId="4" fontId="15" fillId="22" borderId="6">
      <alignment horizontal="right" vertical="center"/>
    </xf>
    <xf numFmtId="0" fontId="17" fillId="0" borderId="20">
      <alignment vertical="center"/>
    </xf>
    <xf numFmtId="0" fontId="15" fillId="22" borderId="0">
      <alignment vertical="center"/>
    </xf>
    <xf numFmtId="10" fontId="15" fillId="4" borderId="6">
      <alignment horizontal="right" vertical="center"/>
      <protection locked="0"/>
    </xf>
    <xf numFmtId="4" fontId="15" fillId="23" borderId="6">
      <alignment horizontal="right" vertical="center"/>
      <protection locked="0"/>
    </xf>
    <xf numFmtId="4" fontId="15" fillId="25" borderId="6">
      <alignment horizontal="right" vertical="center"/>
    </xf>
    <xf numFmtId="4" fontId="15" fillId="24" borderId="6">
      <alignment horizontal="right" vertical="center"/>
      <protection locked="0"/>
    </xf>
    <xf numFmtId="4" fontId="15" fillId="23" borderId="6">
      <alignment horizontal="right" vertical="center"/>
    </xf>
    <xf numFmtId="10" fontId="15" fillId="4" borderId="6">
      <alignment horizontal="right" vertical="center"/>
    </xf>
    <xf numFmtId="4" fontId="15" fillId="9" borderId="6">
      <alignment horizontal="right" vertical="center" wrapText="1"/>
      <protection locked="0"/>
    </xf>
    <xf numFmtId="10" fontId="15" fillId="4" borderId="6">
      <alignment horizontal="right" vertical="center"/>
    </xf>
    <xf numFmtId="4" fontId="15" fillId="25" borderId="6">
      <alignment horizontal="right" vertical="center"/>
    </xf>
    <xf numFmtId="4" fontId="15" fillId="29" borderId="6">
      <alignment horizontal="right" vertical="center"/>
      <protection locked="0"/>
    </xf>
    <xf numFmtId="4" fontId="15" fillId="29" borderId="6">
      <alignment horizontal="right" vertical="center"/>
      <protection locked="0"/>
    </xf>
    <xf numFmtId="2" fontId="15" fillId="18" borderId="6">
      <alignment horizontal="right" vertical="center"/>
      <protection locked="0"/>
    </xf>
    <xf numFmtId="4" fontId="15" fillId="22" borderId="6">
      <alignment horizontal="right" vertical="center"/>
    </xf>
    <xf numFmtId="4" fontId="15" fillId="3" borderId="6">
      <alignment horizontal="right" vertical="center" wrapText="1"/>
    </xf>
    <xf numFmtId="0" fontId="13" fillId="22" borderId="0">
      <alignment horizontal="center" vertical="center"/>
    </xf>
    <xf numFmtId="0" fontId="28" fillId="22" borderId="6">
      <alignment horizontal="center" vertical="center" wrapText="1"/>
    </xf>
    <xf numFmtId="0" fontId="28" fillId="4" borderId="8">
      <alignment horizontal="center" vertical="center"/>
    </xf>
    <xf numFmtId="0" fontId="30" fillId="22" borderId="16">
      <alignment horizontal="center" vertical="center"/>
    </xf>
    <xf numFmtId="0" fontId="30" fillId="22" borderId="18">
      <alignment horizontal="center" vertical="center"/>
    </xf>
    <xf numFmtId="0" fontId="14" fillId="22" borderId="6">
      <alignment horizontal="center" vertical="center" wrapText="1"/>
    </xf>
    <xf numFmtId="0" fontId="14" fillId="22" borderId="17">
      <alignment horizontal="center" vertical="center" wrapText="1"/>
    </xf>
    <xf numFmtId="0" fontId="14" fillId="22" borderId="18">
      <alignment horizontal="center" vertical="center" wrapText="1"/>
    </xf>
    <xf numFmtId="0" fontId="30" fillId="22" borderId="5">
      <alignment horizontal="center" vertical="center" wrapText="1"/>
    </xf>
    <xf numFmtId="0" fontId="30" fillId="22" borderId="8">
      <alignment horizontal="center" vertical="center" wrapText="1"/>
    </xf>
    <xf numFmtId="4" fontId="12" fillId="9" borderId="6">
      <alignment horizontal="right" vertical="center" wrapText="1"/>
      <protection locked="0"/>
    </xf>
    <xf numFmtId="4" fontId="12" fillId="9" borderId="6">
      <alignment horizontal="right" vertical="center" wrapText="1"/>
      <protection locked="0"/>
    </xf>
    <xf numFmtId="0" fontId="3" fillId="0" borderId="0"/>
    <xf numFmtId="0" fontId="11" fillId="0" borderId="0"/>
    <xf numFmtId="0" fontId="2" fillId="14" borderId="0">
      <alignment vertical="center"/>
    </xf>
    <xf numFmtId="0" fontId="2" fillId="14" borderId="0"/>
    <xf numFmtId="0" fontId="23" fillId="14" borderId="0">
      <alignment vertical="center"/>
    </xf>
    <xf numFmtId="0" fontId="24" fillId="14" borderId="6">
      <alignment horizontal="center" vertical="center" wrapText="1"/>
    </xf>
    <xf numFmtId="0" fontId="26" fillId="14" borderId="6">
      <alignment horizontal="center" vertical="center" wrapText="1"/>
    </xf>
    <xf numFmtId="3" fontId="23" fillId="14" borderId="6">
      <alignment vertical="center"/>
    </xf>
    <xf numFmtId="191" fontId="23" fillId="15" borderId="6">
      <alignment horizontal="right" vertical="center" wrapText="1"/>
      <protection locked="0"/>
    </xf>
    <xf numFmtId="10" fontId="23" fillId="4" borderId="6">
      <alignment horizontal="right" vertical="center"/>
    </xf>
    <xf numFmtId="191" fontId="23" fillId="16" borderId="6">
      <alignment horizontal="right" vertical="center"/>
    </xf>
    <xf numFmtId="3" fontId="23" fillId="14" borderId="6">
      <alignment horizontal="left" vertical="center"/>
    </xf>
    <xf numFmtId="191" fontId="23" fillId="9" borderId="6">
      <alignment horizontal="right" vertical="center" wrapText="1"/>
    </xf>
    <xf numFmtId="191" fontId="23" fillId="17" borderId="6">
      <alignment horizontal="right" vertical="center"/>
      <protection locked="0"/>
    </xf>
    <xf numFmtId="0" fontId="23" fillId="14" borderId="6">
      <alignment vertical="center"/>
    </xf>
    <xf numFmtId="191" fontId="23" fillId="10" borderId="6">
      <alignment horizontal="right" vertical="center" wrapText="1"/>
      <protection locked="0"/>
    </xf>
    <xf numFmtId="0" fontId="23" fillId="14" borderId="6">
      <alignment vertical="center" wrapText="1"/>
    </xf>
    <xf numFmtId="0" fontId="23" fillId="14" borderId="6">
      <alignment horizontal="left" vertical="center"/>
    </xf>
    <xf numFmtId="1" fontId="23" fillId="14" borderId="6">
      <alignment vertical="center"/>
    </xf>
    <xf numFmtId="0" fontId="23" fillId="14" borderId="6">
      <alignment vertical="center"/>
    </xf>
    <xf numFmtId="1" fontId="23" fillId="14" borderId="6">
      <alignment horizontal="right" vertical="center"/>
    </xf>
    <xf numFmtId="0" fontId="23" fillId="14" borderId="6">
      <alignment horizontal="left" vertical="center" indent="3"/>
    </xf>
    <xf numFmtId="0" fontId="23" fillId="14" borderId="0">
      <alignment horizontal="right" vertical="center"/>
    </xf>
    <xf numFmtId="10" fontId="23" fillId="14" borderId="6">
      <alignment horizontal="right" vertical="center"/>
    </xf>
    <xf numFmtId="191" fontId="23" fillId="15" borderId="6">
      <alignment horizontal="right" vertical="center"/>
      <protection locked="0"/>
    </xf>
    <xf numFmtId="0" fontId="23" fillId="14" borderId="6">
      <alignment horizontal="left" vertical="center"/>
    </xf>
    <xf numFmtId="0" fontId="24" fillId="14" borderId="6">
      <alignment vertical="center"/>
    </xf>
    <xf numFmtId="191" fontId="23" fillId="3" borderId="6">
      <alignment horizontal="right" vertical="center" wrapText="1"/>
    </xf>
    <xf numFmtId="0" fontId="17" fillId="2" borderId="0">
      <alignment vertical="top"/>
    </xf>
    <xf numFmtId="0" fontId="17" fillId="2" borderId="0">
      <alignment vertical="top"/>
    </xf>
    <xf numFmtId="0" fontId="17" fillId="2" borderId="0">
      <alignment vertical="top"/>
    </xf>
    <xf numFmtId="0" fontId="17" fillId="2" borderId="6">
      <alignment vertical="top"/>
    </xf>
    <xf numFmtId="191" fontId="29" fillId="18" borderId="6">
      <alignment horizontal="right" vertical="center"/>
      <protection locked="0"/>
    </xf>
    <xf numFmtId="0" fontId="17" fillId="4" borderId="6">
      <alignment vertical="top"/>
    </xf>
    <xf numFmtId="191" fontId="29" fillId="18" borderId="6">
      <alignment horizontal="right" vertical="center"/>
      <protection locked="0"/>
    </xf>
    <xf numFmtId="191" fontId="29" fillId="16" borderId="6">
      <alignment horizontal="right" vertical="center"/>
    </xf>
    <xf numFmtId="191" fontId="29" fillId="3" borderId="6">
      <alignment horizontal="right" vertical="center" wrapText="1"/>
    </xf>
    <xf numFmtId="0" fontId="17" fillId="4" borderId="6">
      <alignment vertical="top"/>
    </xf>
    <xf numFmtId="0" fontId="17" fillId="4" borderId="6">
      <alignment vertical="top"/>
    </xf>
    <xf numFmtId="0" fontId="29" fillId="12" borderId="0">
      <alignment vertical="center"/>
    </xf>
    <xf numFmtId="0" fontId="13" fillId="14" borderId="0">
      <alignment horizontal="center" vertical="center"/>
    </xf>
    <xf numFmtId="0" fontId="24" fillId="14" borderId="6">
      <alignment horizontal="center" vertical="center"/>
    </xf>
    <xf numFmtId="0" fontId="24" fillId="14" borderId="6">
      <alignment horizontal="center" vertical="center" wrapText="1"/>
    </xf>
    <xf numFmtId="0" fontId="28" fillId="14" borderId="6">
      <alignment horizontal="center" vertical="center" wrapText="1"/>
    </xf>
    <xf numFmtId="0" fontId="25" fillId="14" borderId="6">
      <alignment horizontal="center" vertical="center" wrapText="1"/>
    </xf>
    <xf numFmtId="0" fontId="28" fillId="4" borderId="6">
      <alignment horizontal="center" vertical="center"/>
    </xf>
    <xf numFmtId="0" fontId="25" fillId="14" borderId="6">
      <alignment horizontal="center" vertical="center" wrapText="1"/>
    </xf>
    <xf numFmtId="0" fontId="25" fillId="14" borderId="6">
      <alignment horizontal="center" vertical="center"/>
    </xf>
    <xf numFmtId="0" fontId="27" fillId="2" borderId="6">
      <alignment vertical="top"/>
    </xf>
    <xf numFmtId="0" fontId="11" fillId="0" borderId="0"/>
    <xf numFmtId="0" fontId="11" fillId="0" borderId="0"/>
    <xf numFmtId="0" fontId="11" fillId="0" borderId="0"/>
    <xf numFmtId="0" fontId="11" fillId="0" borderId="0"/>
    <xf numFmtId="0" fontId="15" fillId="2" borderId="6">
      <alignment horizontal="left" vertical="center"/>
    </xf>
    <xf numFmtId="10" fontId="15" fillId="2" borderId="6">
      <alignment horizontal="right" vertical="center"/>
      <protection locked="0"/>
    </xf>
    <xf numFmtId="10" fontId="15" fillId="2" borderId="6">
      <alignment horizontal="right" vertical="center"/>
      <protection locked="0"/>
    </xf>
    <xf numFmtId="10" fontId="15" fillId="2" borderId="6">
      <alignment horizontal="right" vertical="center"/>
      <protection locked="0"/>
    </xf>
    <xf numFmtId="2" fontId="15" fillId="5" borderId="6">
      <alignment horizontal="right" vertical="center"/>
      <protection locked="0"/>
    </xf>
    <xf numFmtId="2" fontId="15" fillId="5" borderId="6">
      <alignment horizontal="right" vertical="center" wrapText="1"/>
      <protection locked="0"/>
    </xf>
    <xf numFmtId="0" fontId="15" fillId="2" borderId="6">
      <alignment horizontal="right" vertical="center"/>
    </xf>
    <xf numFmtId="10" fontId="15" fillId="2" borderId="6">
      <alignment horizontal="right" vertical="center"/>
      <protection locked="0"/>
    </xf>
    <xf numFmtId="2" fontId="15" fillId="20" borderId="6">
      <alignment horizontal="right" vertical="center"/>
      <protection locked="0"/>
    </xf>
    <xf numFmtId="2" fontId="15" fillId="20" borderId="12">
      <alignment horizontal="right" vertical="center"/>
      <protection locked="0"/>
    </xf>
    <xf numFmtId="2" fontId="15" fillId="20" borderId="5">
      <alignment horizontal="right" vertical="center"/>
      <protection locked="0"/>
    </xf>
    <xf numFmtId="2" fontId="15" fillId="20" borderId="6">
      <alignment horizontal="right" vertical="center" wrapText="1"/>
      <protection locked="0"/>
    </xf>
    <xf numFmtId="10" fontId="15" fillId="2" borderId="6">
      <alignment horizontal="right" vertical="center"/>
    </xf>
    <xf numFmtId="0" fontId="3" fillId="0" borderId="0">
      <alignment vertical="center"/>
    </xf>
    <xf numFmtId="0" fontId="11" fillId="0" borderId="0"/>
    <xf numFmtId="0" fontId="23" fillId="12" borderId="0">
      <alignment vertical="center" wrapText="1"/>
    </xf>
    <xf numFmtId="0" fontId="23" fillId="2" borderId="0">
      <alignment vertical="center" wrapText="1"/>
    </xf>
    <xf numFmtId="0" fontId="23" fillId="2" borderId="0">
      <alignment vertical="center"/>
    </xf>
    <xf numFmtId="0" fontId="23" fillId="2" borderId="0">
      <alignment horizontal="right" vertical="center" wrapText="1"/>
    </xf>
    <xf numFmtId="3" fontId="23" fillId="2" borderId="6">
      <alignment vertical="center"/>
    </xf>
    <xf numFmtId="191" fontId="23" fillId="2" borderId="6">
      <alignment horizontal="right" vertical="center"/>
    </xf>
    <xf numFmtId="3" fontId="23" fillId="2" borderId="6">
      <alignment horizontal="left" vertical="center"/>
    </xf>
    <xf numFmtId="0" fontId="23" fillId="2" borderId="6">
      <alignment horizontal="left" vertical="center"/>
    </xf>
    <xf numFmtId="0" fontId="23" fillId="2" borderId="6">
      <alignment vertical="center" wrapText="1"/>
    </xf>
    <xf numFmtId="0" fontId="23" fillId="2" borderId="6">
      <alignment vertical="center"/>
    </xf>
    <xf numFmtId="0" fontId="24" fillId="2" borderId="6">
      <alignment vertical="center"/>
    </xf>
    <xf numFmtId="0" fontId="2" fillId="2" borderId="0">
      <alignment vertical="center"/>
    </xf>
    <xf numFmtId="2" fontId="23" fillId="2" borderId="6">
      <alignment horizontal="right" vertical="center"/>
    </xf>
    <xf numFmtId="2" fontId="23" fillId="9" borderId="6">
      <alignment horizontal="right" vertical="center"/>
    </xf>
    <xf numFmtId="2" fontId="23" fillId="5" borderId="6">
      <alignment horizontal="right" vertical="center"/>
      <protection locked="0"/>
    </xf>
    <xf numFmtId="0" fontId="17" fillId="2" borderId="6">
      <alignment vertical="top"/>
    </xf>
    <xf numFmtId="2" fontId="17" fillId="2" borderId="6">
      <alignment vertical="center"/>
    </xf>
    <xf numFmtId="2" fontId="17" fillId="5" borderId="6">
      <alignment vertical="center"/>
    </xf>
    <xf numFmtId="2" fontId="23" fillId="11" borderId="6">
      <alignment horizontal="right" vertical="center"/>
      <protection locked="0"/>
    </xf>
    <xf numFmtId="2" fontId="23" fillId="3" borderId="6">
      <alignment horizontal="right" vertical="center" wrapText="1"/>
    </xf>
    <xf numFmtId="0" fontId="13" fillId="2" borderId="0">
      <alignment horizontal="center" vertical="center"/>
    </xf>
    <xf numFmtId="0" fontId="13" fillId="2" borderId="0">
      <alignment horizontal="center" vertical="center" wrapText="1"/>
    </xf>
    <xf numFmtId="0" fontId="24" fillId="2" borderId="5">
      <alignment horizontal="center" vertical="center"/>
    </xf>
    <xf numFmtId="0" fontId="24" fillId="2" borderId="8">
      <alignment horizontal="center" vertical="center"/>
    </xf>
    <xf numFmtId="0" fontId="24" fillId="2" borderId="5">
      <alignment horizontal="center" vertical="center" wrapText="1"/>
    </xf>
    <xf numFmtId="0" fontId="24" fillId="2" borderId="8">
      <alignment horizontal="center" vertical="center" wrapText="1"/>
    </xf>
    <xf numFmtId="0" fontId="23" fillId="2" borderId="8">
      <alignment horizontal="center" vertical="center" wrapText="1"/>
    </xf>
    <xf numFmtId="0" fontId="23" fillId="2" borderId="8">
      <alignment horizontal="center" vertical="center"/>
    </xf>
    <xf numFmtId="0" fontId="24" fillId="2" borderId="12">
      <alignment horizontal="center" vertical="center" wrapText="1"/>
    </xf>
    <xf numFmtId="0" fontId="24" fillId="2" borderId="13">
      <alignment horizontal="center" vertical="center" wrapText="1"/>
    </xf>
    <xf numFmtId="0" fontId="11" fillId="0" borderId="0"/>
    <xf numFmtId="0" fontId="2" fillId="2" borderId="0"/>
    <xf numFmtId="0" fontId="12" fillId="2" borderId="0"/>
    <xf numFmtId="0" fontId="14" fillId="2" borderId="6">
      <alignment horizontal="center" vertical="center" wrapText="1"/>
    </xf>
    <xf numFmtId="0" fontId="15" fillId="2" borderId="6">
      <alignment vertical="center"/>
    </xf>
    <xf numFmtId="0" fontId="15" fillId="2" borderId="6">
      <alignment horizontal="center" vertical="center"/>
    </xf>
    <xf numFmtId="0" fontId="15" fillId="2" borderId="6">
      <alignment horizontal="center" vertical="center" wrapText="1"/>
    </xf>
    <xf numFmtId="0" fontId="15" fillId="2" borderId="6">
      <alignment horizontal="left" vertical="center"/>
    </xf>
    <xf numFmtId="0" fontId="15" fillId="12" borderId="10">
      <alignment horizontal="left" vertical="center"/>
    </xf>
    <xf numFmtId="191" fontId="12" fillId="2" borderId="6">
      <alignment horizontal="right" vertical="center"/>
    </xf>
    <xf numFmtId="10" fontId="12" fillId="4" borderId="6">
      <alignment horizontal="right" vertical="center"/>
    </xf>
    <xf numFmtId="49" fontId="16" fillId="2" borderId="6">
      <alignment horizontal="left" vertical="center" indent="1"/>
    </xf>
    <xf numFmtId="191" fontId="15" fillId="2" borderId="6">
      <alignment horizontal="right" vertical="center"/>
    </xf>
    <xf numFmtId="191" fontId="15" fillId="10" borderId="6">
      <alignment horizontal="right" vertical="center" wrapText="1"/>
      <protection locked="0"/>
    </xf>
    <xf numFmtId="10" fontId="12" fillId="4" borderId="6">
      <alignment horizontal="right" vertical="center"/>
    </xf>
    <xf numFmtId="0" fontId="17" fillId="2" borderId="6"/>
    <xf numFmtId="0" fontId="17" fillId="2" borderId="6"/>
    <xf numFmtId="0" fontId="12" fillId="2" borderId="6"/>
    <xf numFmtId="0" fontId="17" fillId="2" borderId="0"/>
    <xf numFmtId="0" fontId="17" fillId="2" borderId="0"/>
    <xf numFmtId="2" fontId="12" fillId="2" borderId="6">
      <alignment horizontal="right" vertical="center"/>
    </xf>
    <xf numFmtId="2" fontId="12" fillId="9" borderId="6">
      <alignment horizontal="right" vertical="center" wrapText="1"/>
    </xf>
    <xf numFmtId="2" fontId="12" fillId="9" borderId="6">
      <alignment horizontal="right" vertical="center" wrapText="1"/>
    </xf>
    <xf numFmtId="10" fontId="15" fillId="4" borderId="6">
      <alignment horizontal="right" vertical="center"/>
    </xf>
    <xf numFmtId="0" fontId="12" fillId="2" borderId="0"/>
    <xf numFmtId="0" fontId="12" fillId="2" borderId="0"/>
    <xf numFmtId="2" fontId="12" fillId="11" borderId="6">
      <alignment horizontal="right" vertical="center" wrapText="1"/>
      <protection locked="0"/>
    </xf>
    <xf numFmtId="2" fontId="12" fillId="3" borderId="6">
      <alignment horizontal="right" vertical="center" wrapText="1"/>
    </xf>
    <xf numFmtId="2" fontId="12" fillId="3" borderId="6">
      <alignment horizontal="right" vertical="center" wrapText="1"/>
    </xf>
    <xf numFmtId="2" fontId="12" fillId="10" borderId="6">
      <alignment horizontal="right" vertical="center" wrapText="1"/>
      <protection locked="0"/>
    </xf>
    <xf numFmtId="0" fontId="13" fillId="2" borderId="0">
      <alignment horizontal="center" vertical="center"/>
    </xf>
    <xf numFmtId="0" fontId="12" fillId="2" borderId="0">
      <alignment horizontal="right" vertical="center"/>
    </xf>
    <xf numFmtId="0" fontId="14" fillId="2" borderId="6">
      <alignment horizontal="center" vertical="center" wrapText="1"/>
    </xf>
    <xf numFmtId="0" fontId="14" fillId="2" borderId="6">
      <alignment vertical="center"/>
    </xf>
    <xf numFmtId="0" fontId="15" fillId="2" borderId="6">
      <alignment vertical="center"/>
    </xf>
    <xf numFmtId="0" fontId="15" fillId="2" borderId="5">
      <alignment vertical="center"/>
    </xf>
    <xf numFmtId="0" fontId="3" fillId="0" borderId="0"/>
    <xf numFmtId="0" fontId="11" fillId="0" borderId="0"/>
    <xf numFmtId="0" fontId="2" fillId="2" borderId="0"/>
    <xf numFmtId="0" fontId="12" fillId="2" borderId="0"/>
    <xf numFmtId="0" fontId="14" fillId="2" borderId="6">
      <alignment horizontal="center" vertical="center" wrapText="1"/>
    </xf>
    <xf numFmtId="0" fontId="14" fillId="2" borderId="6">
      <alignment horizontal="center" vertical="center"/>
    </xf>
    <xf numFmtId="0" fontId="15" fillId="2" borderId="6">
      <alignment horizontal="left" vertical="center"/>
    </xf>
    <xf numFmtId="0" fontId="15" fillId="2" borderId="6">
      <alignment horizontal="left" vertical="center"/>
    </xf>
    <xf numFmtId="2" fontId="12" fillId="3" borderId="6">
      <alignment horizontal="right" vertical="center" wrapText="1"/>
    </xf>
    <xf numFmtId="10" fontId="12" fillId="4" borderId="6">
      <alignment horizontal="right" vertical="center"/>
    </xf>
    <xf numFmtId="10" fontId="12" fillId="4" borderId="6">
      <alignment horizontal="right" vertical="center"/>
    </xf>
    <xf numFmtId="0" fontId="17" fillId="2" borderId="0"/>
    <xf numFmtId="0" fontId="17" fillId="2" borderId="0"/>
    <xf numFmtId="2" fontId="17" fillId="2" borderId="0">
      <alignment horizontal="right"/>
    </xf>
    <xf numFmtId="0" fontId="12" fillId="4" borderId="9">
      <alignment horizontal="right" vertical="center"/>
    </xf>
    <xf numFmtId="2" fontId="12" fillId="5" borderId="6">
      <alignment horizontal="right" vertical="center"/>
      <protection locked="0"/>
    </xf>
    <xf numFmtId="0" fontId="13" fillId="2" borderId="0">
      <alignment horizontal="center" vertical="center"/>
    </xf>
    <xf numFmtId="0" fontId="12" fillId="2" borderId="0">
      <alignment horizontal="right" vertical="center"/>
    </xf>
    <xf numFmtId="0" fontId="14" fillId="2" borderId="6">
      <alignment horizontal="center" vertical="center" wrapText="1"/>
    </xf>
    <xf numFmtId="0" fontId="14" fillId="2" borderId="6">
      <alignment vertical="center"/>
    </xf>
    <xf numFmtId="0" fontId="15" fillId="2" borderId="6">
      <alignment vertical="center"/>
    </xf>
    <xf numFmtId="0" fontId="14" fillId="2" borderId="5">
      <alignment horizontal="center" vertical="center" wrapText="1"/>
    </xf>
    <xf numFmtId="0" fontId="14" fillId="2" borderId="7">
      <alignment horizontal="center" vertical="center" wrapText="1"/>
    </xf>
    <xf numFmtId="0" fontId="14" fillId="2" borderId="8">
      <alignment horizontal="center" vertical="center" wrapText="1"/>
    </xf>
    <xf numFmtId="0" fontId="3" fillId="0" borderId="0"/>
    <xf numFmtId="0" fontId="11" fillId="0" borderId="0"/>
    <xf numFmtId="0" fontId="11" fillId="0" borderId="0"/>
    <xf numFmtId="0" fontId="3" fillId="0" borderId="0"/>
    <xf numFmtId="0" fontId="11" fillId="0" borderId="0"/>
    <xf numFmtId="0" fontId="11" fillId="0" borderId="0"/>
    <xf numFmtId="0" fontId="2" fillId="2" borderId="0">
      <alignment vertical="center"/>
    </xf>
    <xf numFmtId="0" fontId="12" fillId="2" borderId="0">
      <alignment vertical="center"/>
    </xf>
    <xf numFmtId="0" fontId="12" fillId="2" borderId="0">
      <alignment vertical="center"/>
    </xf>
    <xf numFmtId="0" fontId="30" fillId="2" borderId="6">
      <alignment horizontal="center" vertical="center"/>
    </xf>
    <xf numFmtId="0" fontId="30" fillId="2" borderId="6">
      <alignment horizontal="center" vertical="center" wrapText="1"/>
    </xf>
    <xf numFmtId="0" fontId="12" fillId="2" borderId="6">
      <alignment horizontal="left" vertical="center"/>
    </xf>
    <xf numFmtId="0" fontId="12" fillId="2" borderId="6">
      <alignment vertical="center"/>
    </xf>
    <xf numFmtId="191" fontId="12" fillId="2" borderId="6">
      <alignment horizontal="right" vertical="center"/>
    </xf>
    <xf numFmtId="191" fontId="12" fillId="5" borderId="6">
      <alignment horizontal="right" vertical="center"/>
      <protection locked="0"/>
    </xf>
    <xf numFmtId="192" fontId="12" fillId="2" borderId="6">
      <alignment vertical="center"/>
    </xf>
    <xf numFmtId="191" fontId="12" fillId="3" borderId="6">
      <alignment horizontal="right" vertical="center" wrapText="1"/>
    </xf>
    <xf numFmtId="0" fontId="12" fillId="2" borderId="0">
      <alignment horizontal="right" vertical="center"/>
    </xf>
    <xf numFmtId="191" fontId="12" fillId="3" borderId="6">
      <alignment horizontal="right" vertical="center" wrapText="1"/>
    </xf>
    <xf numFmtId="0" fontId="13" fillId="2" borderId="0">
      <alignment horizontal="center" vertical="center"/>
    </xf>
    <xf numFmtId="0" fontId="30" fillId="2" borderId="6">
      <alignment horizontal="center" vertical="center"/>
    </xf>
    <xf numFmtId="0" fontId="30" fillId="2" borderId="6">
      <alignment vertical="center"/>
    </xf>
    <xf numFmtId="0" fontId="11" fillId="0" borderId="0"/>
    <xf numFmtId="0" fontId="17" fillId="4" borderId="0">
      <alignment horizontal="center" vertical="center"/>
    </xf>
    <xf numFmtId="0" fontId="15" fillId="4" borderId="0">
      <alignment horizontal="center" vertical="center" wrapText="1"/>
    </xf>
    <xf numFmtId="0" fontId="15" fillId="4" borderId="6">
      <alignment horizontal="center" vertical="center"/>
    </xf>
    <xf numFmtId="0" fontId="15" fillId="4" borderId="6">
      <alignment horizontal="center" vertical="center" wrapText="1"/>
    </xf>
    <xf numFmtId="0" fontId="16" fillId="4" borderId="6">
      <alignment horizontal="center" vertical="center" wrapText="1"/>
    </xf>
    <xf numFmtId="0" fontId="12" fillId="2" borderId="6">
      <alignment horizontal="center" vertical="center"/>
    </xf>
    <xf numFmtId="4" fontId="12" fillId="9" borderId="6">
      <alignment horizontal="right" vertical="center" wrapText="1"/>
    </xf>
    <xf numFmtId="10" fontId="15" fillId="4" borderId="6">
      <alignment horizontal="right" vertical="center" wrapText="1"/>
    </xf>
    <xf numFmtId="10" fontId="15" fillId="4" borderId="6">
      <alignment horizontal="right" vertical="center" wrapText="1"/>
    </xf>
    <xf numFmtId="0" fontId="12" fillId="4" borderId="6">
      <alignment horizontal="center" vertical="center"/>
    </xf>
    <xf numFmtId="4" fontId="12" fillId="10" borderId="6">
      <alignment horizontal="right" vertical="center" wrapText="1"/>
      <protection locked="0"/>
    </xf>
    <xf numFmtId="0" fontId="32" fillId="4" borderId="6">
      <alignment horizontal="center" vertical="center"/>
    </xf>
    <xf numFmtId="4" fontId="32" fillId="10" borderId="6">
      <alignment horizontal="right" vertical="center" wrapText="1"/>
      <protection locked="0"/>
    </xf>
    <xf numFmtId="0" fontId="12" fillId="4" borderId="6">
      <alignment horizontal="center" vertical="center"/>
    </xf>
    <xf numFmtId="0" fontId="12" fillId="4" borderId="6">
      <alignment horizontal="center" vertical="center" wrapText="1"/>
    </xf>
    <xf numFmtId="0" fontId="15" fillId="4" borderId="6">
      <alignment horizontal="center" vertical="center" wrapText="1"/>
    </xf>
    <xf numFmtId="4" fontId="12" fillId="3" borderId="6">
      <alignment horizontal="right" vertical="center" wrapText="1"/>
    </xf>
    <xf numFmtId="0" fontId="19" fillId="4" borderId="0">
      <alignment horizontal="center" vertical="center"/>
    </xf>
    <xf numFmtId="0" fontId="19" fillId="4" borderId="0">
      <alignment horizontal="center" vertical="center" wrapText="1"/>
    </xf>
    <xf numFmtId="0" fontId="15" fillId="4" borderId="16">
      <alignment horizontal="center" vertical="center"/>
    </xf>
    <xf numFmtId="0" fontId="15" fillId="4" borderId="18">
      <alignment horizontal="center" vertical="center"/>
    </xf>
    <xf numFmtId="0" fontId="15" fillId="4" borderId="16">
      <alignment horizontal="center" vertical="center" wrapText="1"/>
    </xf>
    <xf numFmtId="0" fontId="15" fillId="4" borderId="17">
      <alignment horizontal="center" vertical="center" wrapText="1"/>
    </xf>
    <xf numFmtId="0" fontId="15" fillId="4" borderId="18">
      <alignment horizontal="center" vertical="center" wrapText="1"/>
    </xf>
    <xf numFmtId="0" fontId="12" fillId="4" borderId="16">
      <alignment horizontal="center" vertical="center"/>
    </xf>
    <xf numFmtId="0" fontId="12" fillId="4" borderId="18">
      <alignment horizontal="center" vertical="center"/>
    </xf>
    <xf numFmtId="0" fontId="15" fillId="4" borderId="5">
      <alignment horizontal="center" vertical="center" wrapText="1"/>
    </xf>
    <xf numFmtId="0" fontId="15" fillId="4" borderId="8">
      <alignment horizontal="center" vertical="center" wrapText="1"/>
    </xf>
    <xf numFmtId="0" fontId="3" fillId="0" borderId="0"/>
    <xf numFmtId="0" fontId="80" fillId="0" borderId="34" applyNumberFormat="0" applyFill="0" applyProtection="0">
      <alignment horizont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4" fillId="75" borderId="0" applyNumberFormat="0" applyBorder="0" applyAlignment="0" applyProtection="0"/>
    <xf numFmtId="0" fontId="84" fillId="75" borderId="0" applyNumberFormat="0" applyBorder="0" applyAlignment="0" applyProtection="0"/>
    <xf numFmtId="0" fontId="84" fillId="75" borderId="0" applyNumberFormat="0" applyBorder="0" applyAlignment="0" applyProtection="0"/>
    <xf numFmtId="0" fontId="84" fillId="75" borderId="0" applyNumberFormat="0" applyBorder="0" applyAlignment="0" applyProtection="0"/>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2"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3" fillId="72" borderId="0" applyNumberFormat="0" applyBorder="0" applyAlignment="0" applyProtection="0">
      <alignment vertical="center"/>
    </xf>
    <xf numFmtId="0" fontId="83" fillId="72" borderId="0" applyNumberFormat="0" applyBorder="0" applyAlignment="0" applyProtection="0">
      <alignment vertical="center"/>
    </xf>
    <xf numFmtId="0" fontId="83" fillId="72" borderId="0" applyNumberFormat="0" applyBorder="0" applyAlignment="0" applyProtection="0">
      <alignment vertical="center"/>
    </xf>
    <xf numFmtId="0" fontId="83"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1" fillId="72" borderId="0" applyNumberFormat="0" applyBorder="0" applyAlignment="0" applyProtection="0">
      <alignment vertical="center"/>
    </xf>
    <xf numFmtId="0" fontId="84" fillId="72" borderId="0" applyNumberFormat="0" applyBorder="0" applyAlignment="0" applyProtection="0"/>
    <xf numFmtId="0" fontId="85"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2"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3" fillId="83"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4" fillId="72" borderId="0" applyNumberFormat="0" applyBorder="0" applyAlignment="0" applyProtection="0"/>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83"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6"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81" fillId="72" borderId="0" applyNumberFormat="0" applyBorder="0" applyAlignment="0" applyProtection="0">
      <alignment vertical="center"/>
    </xf>
    <xf numFmtId="0" fontId="57" fillId="0" borderId="0"/>
    <xf numFmtId="0" fontId="3" fillId="0" borderId="0">
      <alignment vertical="center"/>
    </xf>
    <xf numFmtId="0" fontId="3" fillId="0" borderId="0">
      <alignment vertical="center"/>
    </xf>
    <xf numFmtId="0" fontId="3" fillId="0" borderId="0">
      <alignment vertical="center"/>
    </xf>
    <xf numFmtId="0" fontId="87" fillId="0" borderId="0">
      <alignment vertical="center"/>
    </xf>
    <xf numFmtId="0" fontId="1" fillId="0" borderId="0"/>
    <xf numFmtId="0" fontId="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alignment vertical="center"/>
    </xf>
    <xf numFmtId="0" fontId="3" fillId="0" borderId="0">
      <alignment vertical="top"/>
    </xf>
    <xf numFmtId="0" fontId="3" fillId="0" borderId="0">
      <alignment vertical="top"/>
    </xf>
    <xf numFmtId="0" fontId="3" fillId="0" borderId="0">
      <alignment vertical="top"/>
    </xf>
    <xf numFmtId="0" fontId="87" fillId="0" borderId="0"/>
    <xf numFmtId="0" fontId="3" fillId="0" borderId="0">
      <alignment vertical="center"/>
    </xf>
    <xf numFmtId="0" fontId="3" fillId="0" borderId="0">
      <alignment vertical="center"/>
    </xf>
    <xf numFmtId="0" fontId="87" fillId="0" borderId="0"/>
    <xf numFmtId="0" fontId="3" fillId="0" borderId="0">
      <alignment vertical="center"/>
    </xf>
    <xf numFmtId="0" fontId="3"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88" fillId="0" borderId="0" applyNumberFormat="0" applyFill="0" applyBorder="0" applyAlignment="0" applyProtection="0">
      <alignment vertical="top"/>
      <protection locked="0"/>
    </xf>
    <xf numFmtId="0" fontId="3" fillId="0" borderId="0" applyNumberFormat="0" applyFill="0" applyBorder="0" applyAlignment="0" applyProtection="0"/>
    <xf numFmtId="0" fontId="89" fillId="0" borderId="0" applyNumberFormat="0" applyFill="0" applyBorder="0" applyAlignment="0" applyProtection="0"/>
    <xf numFmtId="9" fontId="3" fillId="0" borderId="0" applyFont="0" applyFill="0" applyBorder="0" applyAlignment="0" applyProtection="0"/>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1"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2" fillId="84" borderId="0" applyNumberFormat="0" applyBorder="0" applyAlignment="0" applyProtection="0">
      <alignment vertical="center"/>
    </xf>
    <xf numFmtId="0" fontId="92" fillId="84" borderId="0" applyNumberFormat="0" applyBorder="0" applyAlignment="0" applyProtection="0">
      <alignment vertical="center"/>
    </xf>
    <xf numFmtId="0" fontId="92" fillId="84" borderId="0" applyNumberFormat="0" applyBorder="0" applyAlignment="0" applyProtection="0">
      <alignment vertical="center"/>
    </xf>
    <xf numFmtId="0" fontId="92"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0" fillId="84" borderId="0" applyNumberFormat="0" applyBorder="0" applyAlignment="0" applyProtection="0">
      <alignment vertical="center"/>
    </xf>
    <xf numFmtId="0" fontId="91" fillId="84" borderId="0" applyNumberFormat="0" applyBorder="0" applyAlignment="0" applyProtection="0"/>
    <xf numFmtId="0" fontId="93"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84"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1"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65"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4"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0" fillId="84" borderId="0" applyNumberFormat="0" applyBorder="0" applyAlignment="0" applyProtection="0">
      <alignment vertical="center"/>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80" fillId="0" borderId="34" applyNumberFormat="0" applyFill="0" applyProtection="0">
      <alignment horizontal="left"/>
    </xf>
    <xf numFmtId="194" fontId="3" fillId="0" borderId="0" applyFont="0" applyFill="0" applyBorder="0" applyAlignment="0" applyProtection="0"/>
    <xf numFmtId="195"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69"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0" fontId="96" fillId="0" borderId="0"/>
    <xf numFmtId="0" fontId="97" fillId="85" borderId="0" applyNumberFormat="0" applyBorder="0" applyAlignment="0" applyProtection="0"/>
    <xf numFmtId="0" fontId="97" fillId="86" borderId="0" applyNumberFormat="0" applyBorder="0" applyAlignment="0" applyProtection="0"/>
    <xf numFmtId="0" fontId="97" fillId="87" borderId="0" applyNumberFormat="0" applyBorder="0" applyAlignment="0" applyProtection="0"/>
    <xf numFmtId="198" fontId="57" fillId="0" borderId="34" applyFill="0" applyProtection="0">
      <alignment horizontal="right"/>
    </xf>
    <xf numFmtId="0" fontId="57" fillId="0" borderId="3" applyNumberFormat="0" applyFill="0" applyProtection="0">
      <alignment horizontal="left"/>
    </xf>
    <xf numFmtId="1" fontId="57" fillId="0" borderId="34" applyFill="0" applyProtection="0">
      <alignment horizontal="center"/>
    </xf>
    <xf numFmtId="1" fontId="5" fillId="0" borderId="2">
      <alignment vertical="center"/>
      <protection locked="0"/>
    </xf>
    <xf numFmtId="0" fontId="98" fillId="0" borderId="0"/>
    <xf numFmtId="199" fontId="5" fillId="0" borderId="2">
      <alignment vertical="center"/>
      <protection locked="0"/>
    </xf>
    <xf numFmtId="0" fontId="21" fillId="0" borderId="0"/>
    <xf numFmtId="0" fontId="99" fillId="0" borderId="0"/>
    <xf numFmtId="43" fontId="3" fillId="0" borderId="0" applyFont="0" applyFill="0" applyBorder="0" applyAlignment="0" applyProtection="0"/>
    <xf numFmtId="41" fontId="3" fillId="0" borderId="0" applyFont="0" applyFill="0" applyBorder="0" applyAlignment="0" applyProtection="0"/>
    <xf numFmtId="38" fontId="3" fillId="0" borderId="0" applyFont="0" applyFill="0" applyBorder="0" applyAlignment="0" applyProtection="0"/>
    <xf numFmtId="4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00" fillId="0" borderId="0"/>
  </cellStyleXfs>
  <cellXfs count="442">
    <xf numFmtId="0" fontId="0" fillId="0" borderId="0" xfId="0" applyFont="1"/>
    <xf numFmtId="0" fontId="1" fillId="0" borderId="0" xfId="1482" applyFill="1" applyAlignment="1">
      <alignment vertical="center" wrapText="1"/>
    </xf>
    <xf numFmtId="0" fontId="2" fillId="0" borderId="0" xfId="1510" applyFont="1" applyAlignment="1">
      <alignment vertical="center"/>
    </xf>
    <xf numFmtId="0" fontId="0" fillId="0" borderId="0" xfId="1510" applyFont="1" applyAlignment="1">
      <alignment vertical="center"/>
    </xf>
    <xf numFmtId="0" fontId="3" fillId="0" borderId="0" xfId="1510">
      <alignment vertical="center"/>
    </xf>
    <xf numFmtId="0" fontId="4" fillId="0" borderId="0" xfId="1510" applyFont="1" applyAlignment="1">
      <alignment horizontal="center" vertical="center"/>
    </xf>
    <xf numFmtId="200" fontId="2" fillId="0" borderId="0" xfId="2254" applyNumberFormat="1" applyFont="1" applyFill="1" applyAlignment="1">
      <alignment horizontal="left" vertical="center"/>
    </xf>
    <xf numFmtId="192" fontId="3" fillId="0" borderId="0" xfId="1510" applyNumberFormat="1">
      <alignment vertical="center"/>
    </xf>
    <xf numFmtId="201" fontId="5" fillId="0" borderId="0" xfId="1510" applyNumberFormat="1" applyFont="1" applyAlignment="1">
      <alignment horizontal="right"/>
    </xf>
    <xf numFmtId="0" fontId="5" fillId="0" borderId="1" xfId="1497" applyFont="1" applyFill="1" applyBorder="1" applyAlignment="1">
      <alignment horizontal="center" vertical="center" wrapText="1"/>
    </xf>
    <xf numFmtId="0" fontId="5" fillId="0" borderId="1" xfId="1497" applyFont="1" applyFill="1" applyBorder="1" applyAlignment="1">
      <alignment horizontal="center" vertical="center"/>
    </xf>
    <xf numFmtId="0" fontId="5" fillId="0" borderId="2" xfId="1497" applyFont="1" applyFill="1" applyBorder="1" applyAlignment="1">
      <alignment horizontal="center" vertical="center"/>
    </xf>
    <xf numFmtId="0" fontId="6" fillId="0" borderId="0" xfId="1482" applyFont="1" applyFill="1" applyAlignment="1">
      <alignment horizontal="center" vertical="center" wrapText="1"/>
    </xf>
    <xf numFmtId="0" fontId="5" fillId="0" borderId="3" xfId="1497" applyFont="1" applyFill="1" applyBorder="1" applyAlignment="1">
      <alignment horizontal="center" vertical="center" wrapText="1"/>
    </xf>
    <xf numFmtId="0" fontId="5" fillId="0" borderId="3" xfId="1497" applyFont="1" applyFill="1" applyBorder="1" applyAlignment="1">
      <alignment horizontal="center" vertical="center"/>
    </xf>
    <xf numFmtId="0" fontId="7" fillId="0" borderId="2" xfId="1510" applyFont="1" applyBorder="1" applyAlignment="1">
      <alignment horizontal="justify" vertical="center" wrapText="1"/>
    </xf>
    <xf numFmtId="202" fontId="5" fillId="0" borderId="2" xfId="1510" applyNumberFormat="1" applyFont="1" applyBorder="1" applyAlignment="1">
      <alignment horizontal="right" vertical="center"/>
    </xf>
    <xf numFmtId="202" fontId="8" fillId="0" borderId="2" xfId="2254" applyNumberFormat="1" applyFont="1" applyFill="1" applyBorder="1" applyAlignment="1" applyProtection="1">
      <alignment horizontal="right" vertical="center"/>
      <protection locked="0"/>
    </xf>
    <xf numFmtId="203" fontId="8" fillId="0" borderId="2" xfId="2254" applyNumberFormat="1" applyFont="1" applyFill="1" applyBorder="1" applyAlignment="1" applyProtection="1">
      <alignment horizontal="right" vertical="center"/>
      <protection locked="0"/>
    </xf>
    <xf numFmtId="0" fontId="9" fillId="0" borderId="2" xfId="1510" applyFont="1" applyBorder="1" applyAlignment="1">
      <alignment horizontal="left" vertical="center" wrapText="1" indent="1"/>
    </xf>
    <xf numFmtId="202" fontId="9" fillId="0" borderId="4" xfId="1497" applyNumberFormat="1" applyFont="1" applyFill="1" applyBorder="1" applyAlignment="1" applyProtection="1">
      <alignment horizontal="right" vertical="center"/>
    </xf>
    <xf numFmtId="202" fontId="9" fillId="0" borderId="2" xfId="1497" applyNumberFormat="1" applyFont="1" applyFill="1" applyBorder="1" applyAlignment="1" applyProtection="1">
      <alignment horizontal="right" vertical="center"/>
    </xf>
    <xf numFmtId="0" fontId="5" fillId="0" borderId="2" xfId="1510" applyFont="1" applyBorder="1" applyAlignment="1">
      <alignment horizontal="left" vertical="center" wrapText="1" indent="1"/>
    </xf>
    <xf numFmtId="0" fontId="0" fillId="0" borderId="0" xfId="1510" applyFont="1" applyAlignment="1">
      <alignment horizontal="center" vertical="center"/>
    </xf>
    <xf numFmtId="0" fontId="10" fillId="0" borderId="0" xfId="1510" applyFont="1" applyAlignment="1">
      <alignment vertical="center"/>
    </xf>
    <xf numFmtId="201" fontId="3" fillId="0" borderId="0" xfId="1510" applyNumberFormat="1">
      <alignment vertical="center"/>
    </xf>
    <xf numFmtId="0" fontId="3" fillId="0" borderId="0" xfId="1510" applyAlignment="1">
      <alignment horizontal="center" vertical="center"/>
    </xf>
    <xf numFmtId="0" fontId="5" fillId="0" borderId="0" xfId="1510" applyFont="1">
      <alignment vertical="center"/>
    </xf>
    <xf numFmtId="0" fontId="10" fillId="0" borderId="0" xfId="1510" applyFont="1" applyAlignment="1">
      <alignment horizontal="center" vertical="center"/>
    </xf>
    <xf numFmtId="202" fontId="5" fillId="0" borderId="2" xfId="1510" applyNumberFormat="1" applyFont="1" applyFill="1" applyBorder="1" applyAlignment="1">
      <alignment horizontal="right" vertical="center"/>
    </xf>
    <xf numFmtId="0" fontId="9" fillId="0" borderId="2" xfId="1510" applyFont="1" applyFill="1" applyBorder="1" applyAlignment="1">
      <alignment horizontal="left" vertical="center" wrapText="1" indent="1"/>
    </xf>
    <xf numFmtId="0" fontId="11" fillId="0" borderId="0" xfId="1498" applyFont="1"/>
    <xf numFmtId="0" fontId="2" fillId="2" borderId="0" xfId="677" applyFont="1" applyFill="1"/>
    <xf numFmtId="0" fontId="12" fillId="2" borderId="0" xfId="678" applyFont="1" applyFill="1"/>
    <xf numFmtId="0" fontId="13" fillId="2" borderId="0" xfId="691" applyFont="1" applyFill="1">
      <alignment horizontal="center" vertical="center"/>
    </xf>
    <xf numFmtId="0" fontId="12" fillId="2" borderId="0" xfId="692" applyFont="1" applyFill="1">
      <alignment horizontal="right" vertical="center"/>
    </xf>
    <xf numFmtId="0" fontId="14" fillId="2" borderId="5" xfId="696" applyFont="1" applyFill="1" applyBorder="1">
      <alignment horizontal="center" vertical="center" wrapText="1"/>
    </xf>
    <xf numFmtId="0" fontId="14" fillId="2" borderId="6" xfId="693" applyFont="1" applyFill="1" applyBorder="1">
      <alignment horizontal="center" vertical="center" wrapText="1"/>
    </xf>
    <xf numFmtId="0" fontId="14" fillId="2" borderId="6" xfId="694" applyFont="1" applyFill="1" applyBorder="1">
      <alignment vertical="center"/>
    </xf>
    <xf numFmtId="0" fontId="14" fillId="2" borderId="7" xfId="697" applyFont="1" applyFill="1" applyBorder="1">
      <alignment horizontal="center" vertical="center" wrapText="1"/>
    </xf>
    <xf numFmtId="0" fontId="14" fillId="2" borderId="6" xfId="679" applyFont="1" applyFill="1" applyBorder="1">
      <alignment horizontal="center" vertical="center" wrapText="1"/>
    </xf>
    <xf numFmtId="0" fontId="14" fillId="2" borderId="8" xfId="698" applyFont="1" applyFill="1" applyBorder="1">
      <alignment horizontal="center" vertical="center" wrapText="1"/>
    </xf>
    <xf numFmtId="0" fontId="14" fillId="2" borderId="6" xfId="680" applyFont="1" applyFill="1" applyBorder="1">
      <alignment horizontal="center" vertical="center"/>
    </xf>
    <xf numFmtId="0" fontId="15" fillId="2" borderId="6" xfId="682" applyFont="1" applyFill="1" applyBorder="1">
      <alignment horizontal="left" vertical="center"/>
    </xf>
    <xf numFmtId="0" fontId="15" fillId="2" borderId="6" xfId="681" applyFont="1" applyFill="1" applyBorder="1">
      <alignment horizontal="left" vertical="center"/>
    </xf>
    <xf numFmtId="2" fontId="15" fillId="2" borderId="6" xfId="699" applyNumberFormat="1" applyFont="1" applyFill="1" applyBorder="1" applyAlignment="1">
      <alignment horizontal="right" vertical="center"/>
    </xf>
    <xf numFmtId="2" fontId="15" fillId="3" borderId="6" xfId="699" applyNumberFormat="1" applyFont="1" applyFill="1" applyBorder="1" applyAlignment="1">
      <alignment horizontal="right" vertical="center" wrapText="1"/>
    </xf>
    <xf numFmtId="2" fontId="12" fillId="3" borderId="6" xfId="683" applyNumberFormat="1" applyFont="1" applyFill="1" applyBorder="1">
      <alignment horizontal="right" vertical="center" wrapText="1"/>
    </xf>
    <xf numFmtId="49" fontId="0" fillId="4" borderId="6" xfId="699" applyNumberFormat="1" applyFont="1" applyFill="1" applyBorder="1" applyAlignment="1">
      <alignment horizontal="left" vertical="center" indent="1"/>
    </xf>
    <xf numFmtId="0" fontId="16" fillId="2" borderId="6" xfId="1498" applyFont="1" applyFill="1" applyBorder="1" applyAlignment="1">
      <alignment horizontal="left" vertical="center" indent="1"/>
    </xf>
    <xf numFmtId="2" fontId="15" fillId="5" borderId="6" xfId="699" applyNumberFormat="1" applyFont="1" applyFill="1" applyBorder="1" applyAlignment="1">
      <alignment horizontal="right" vertical="center"/>
    </xf>
    <xf numFmtId="2" fontId="12" fillId="4" borderId="6" xfId="699" applyNumberFormat="1" applyFont="1" applyFill="1" applyBorder="1" applyAlignment="1">
      <alignment horizontal="right" vertical="center"/>
    </xf>
    <xf numFmtId="49" fontId="11" fillId="4" borderId="6" xfId="1498" applyNumberFormat="1" applyFont="1" applyFill="1" applyBorder="1" applyAlignment="1">
      <alignment horizontal="left" vertical="center" indent="1"/>
    </xf>
    <xf numFmtId="2" fontId="15" fillId="2" borderId="6" xfId="1498" applyNumberFormat="1" applyFont="1" applyFill="1" applyBorder="1" applyAlignment="1">
      <alignment horizontal="right" vertical="center"/>
    </xf>
    <xf numFmtId="2" fontId="15" fillId="5" borderId="6" xfId="1498" applyNumberFormat="1" applyFont="1" applyFill="1" applyBorder="1" applyAlignment="1">
      <alignment horizontal="right" vertical="center"/>
    </xf>
    <xf numFmtId="2" fontId="15" fillId="4" borderId="6" xfId="1498" applyNumberFormat="1" applyFont="1" applyFill="1" applyBorder="1" applyAlignment="1">
      <alignment horizontal="right" vertical="center"/>
    </xf>
    <xf numFmtId="49" fontId="11" fillId="6" borderId="6" xfId="1498" applyNumberFormat="1" applyFont="1" applyFill="1" applyBorder="1" applyAlignment="1">
      <alignment horizontal="left" vertical="center" indent="1"/>
    </xf>
    <xf numFmtId="2" fontId="15" fillId="6" borderId="6" xfId="1498" applyNumberFormat="1" applyFont="1" applyFill="1" applyBorder="1" applyAlignment="1">
      <alignment horizontal="right" vertical="center"/>
    </xf>
    <xf numFmtId="0" fontId="17" fillId="2" borderId="0" xfId="686" applyFont="1" applyFill="1"/>
    <xf numFmtId="0" fontId="17" fillId="2" borderId="0" xfId="687" applyFont="1" applyFill="1"/>
    <xf numFmtId="2" fontId="17" fillId="2" borderId="0" xfId="1498" applyNumberFormat="1" applyFont="1" applyFill="1" applyAlignment="1">
      <alignment horizontal="right"/>
    </xf>
    <xf numFmtId="2" fontId="17" fillId="2" borderId="9" xfId="1498" applyNumberFormat="1" applyFont="1" applyFill="1" applyBorder="1" applyAlignment="1">
      <alignment horizontal="right"/>
    </xf>
    <xf numFmtId="2" fontId="17" fillId="2" borderId="0" xfId="688" applyNumberFormat="1" applyFont="1" applyFill="1">
      <alignment horizontal="right"/>
    </xf>
    <xf numFmtId="0" fontId="15" fillId="2" borderId="6" xfId="695" applyFont="1" applyFill="1" applyBorder="1">
      <alignment vertical="center"/>
    </xf>
    <xf numFmtId="2" fontId="15" fillId="7" borderId="6" xfId="699" applyNumberFormat="1" applyFont="1" applyFill="1" applyBorder="1" applyAlignment="1">
      <alignment horizontal="right" vertical="center"/>
    </xf>
    <xf numFmtId="2" fontId="15" fillId="8" borderId="6" xfId="699" applyNumberFormat="1" applyFont="1" applyFill="1" applyBorder="1" applyAlignment="1">
      <alignment horizontal="right" vertical="center"/>
    </xf>
    <xf numFmtId="2" fontId="12" fillId="5" borderId="6" xfId="690" applyNumberFormat="1" applyFont="1" applyFill="1" applyBorder="1">
      <alignment horizontal="right" vertical="center"/>
      <protection locked="0"/>
    </xf>
    <xf numFmtId="0" fontId="15" fillId="2" borderId="6" xfId="1498" applyFont="1" applyFill="1" applyBorder="1" applyAlignment="1">
      <alignment vertical="center"/>
    </xf>
    <xf numFmtId="0" fontId="15" fillId="2" borderId="6" xfId="699" applyFont="1" applyFill="1" applyBorder="1" applyAlignment="1">
      <alignment vertical="center"/>
    </xf>
    <xf numFmtId="10" fontId="12" fillId="4" borderId="6" xfId="684" applyNumberFormat="1" applyFont="1" applyFill="1" applyBorder="1">
      <alignment horizontal="right" vertical="center"/>
    </xf>
    <xf numFmtId="10" fontId="12" fillId="4" borderId="6" xfId="685" applyNumberFormat="1" applyFont="1" applyFill="1" applyBorder="1">
      <alignment horizontal="right" vertical="center"/>
    </xf>
    <xf numFmtId="10" fontId="15" fillId="4" borderId="6" xfId="1498" applyNumberFormat="1" applyFont="1" applyFill="1" applyBorder="1" applyAlignment="1">
      <alignment horizontal="right" vertical="center"/>
    </xf>
    <xf numFmtId="0" fontId="12" fillId="4" borderId="9" xfId="689" applyFont="1" applyFill="1" applyBorder="1">
      <alignment horizontal="right" vertical="center"/>
    </xf>
    <xf numFmtId="10" fontId="15" fillId="4" borderId="6" xfId="699" applyNumberFormat="1" applyFont="1" applyFill="1" applyBorder="1" applyAlignment="1">
      <alignment horizontal="right" vertical="center"/>
    </xf>
    <xf numFmtId="0" fontId="2" fillId="2" borderId="0" xfId="640" applyFont="1" applyFill="1"/>
    <xf numFmtId="0" fontId="12" fillId="2" borderId="0" xfId="641" applyFont="1" applyFill="1"/>
    <xf numFmtId="0" fontId="13" fillId="2" borderId="0" xfId="669" applyFont="1" applyFill="1">
      <alignment horizontal="center" vertical="center"/>
    </xf>
    <xf numFmtId="0" fontId="12" fillId="2" borderId="0" xfId="670" applyFont="1" applyFill="1">
      <alignment horizontal="right" vertical="center"/>
    </xf>
    <xf numFmtId="0" fontId="14" fillId="2" borderId="6" xfId="671" applyFont="1" applyFill="1" applyBorder="1">
      <alignment horizontal="center" vertical="center" wrapText="1"/>
    </xf>
    <xf numFmtId="0" fontId="14" fillId="2" borderId="6" xfId="672" applyFont="1" applyFill="1" applyBorder="1">
      <alignment vertical="center"/>
    </xf>
    <xf numFmtId="0" fontId="14" fillId="2" borderId="6" xfId="642" applyFont="1" applyFill="1" applyBorder="1">
      <alignment horizontal="center" vertical="center" wrapText="1"/>
    </xf>
    <xf numFmtId="0" fontId="15" fillId="2" borderId="6" xfId="643" applyFont="1" applyFill="1" applyBorder="1">
      <alignment vertical="center"/>
    </xf>
    <xf numFmtId="0" fontId="15" fillId="2" borderId="6" xfId="644" applyFont="1" applyFill="1" applyBorder="1">
      <alignment horizontal="center" vertical="center"/>
    </xf>
    <xf numFmtId="0" fontId="15" fillId="2" borderId="6" xfId="645" applyFont="1" applyFill="1" applyBorder="1">
      <alignment horizontal="center" vertical="center" wrapText="1"/>
    </xf>
    <xf numFmtId="0" fontId="15" fillId="2" borderId="6" xfId="646" applyFont="1" applyFill="1" applyBorder="1">
      <alignment horizontal="left" vertical="center"/>
    </xf>
    <xf numFmtId="191" fontId="12" fillId="2" borderId="6" xfId="648" applyNumberFormat="1" applyFont="1" applyFill="1" applyBorder="1">
      <alignment horizontal="right" vertical="center"/>
    </xf>
    <xf numFmtId="2" fontId="15" fillId="9" borderId="6" xfId="675" applyNumberFormat="1" applyFont="1" applyFill="1" applyBorder="1" applyAlignment="1">
      <alignment horizontal="right" vertical="center" wrapText="1"/>
    </xf>
    <xf numFmtId="2" fontId="15" fillId="2" borderId="6" xfId="675" applyNumberFormat="1" applyFont="1" applyFill="1" applyBorder="1" applyAlignment="1">
      <alignment horizontal="right" vertical="center"/>
    </xf>
    <xf numFmtId="49" fontId="16" fillId="2" borderId="6" xfId="650" applyNumberFormat="1" applyFont="1" applyFill="1" applyBorder="1">
      <alignment horizontal="left" vertical="center" indent="1"/>
    </xf>
    <xf numFmtId="191" fontId="15" fillId="2" borderId="6" xfId="651" applyNumberFormat="1" applyFont="1" applyFill="1" applyBorder="1">
      <alignment horizontal="right" vertical="center"/>
    </xf>
    <xf numFmtId="191" fontId="15" fillId="10" borderId="6" xfId="652" applyNumberFormat="1" applyFont="1" applyFill="1" applyBorder="1">
      <alignment horizontal="right" vertical="center" wrapText="1"/>
      <protection locked="0"/>
    </xf>
    <xf numFmtId="0" fontId="17" fillId="2" borderId="6" xfId="654" applyFont="1" applyFill="1" applyBorder="1"/>
    <xf numFmtId="0" fontId="17" fillId="2" borderId="6" xfId="655" applyFont="1" applyFill="1" applyBorder="1"/>
    <xf numFmtId="0" fontId="12" fillId="2" borderId="6" xfId="656" applyFont="1" applyFill="1" applyBorder="1"/>
    <xf numFmtId="0" fontId="17" fillId="2" borderId="0" xfId="657" applyFont="1" applyFill="1"/>
    <xf numFmtId="0" fontId="17" fillId="2" borderId="0" xfId="658" applyFont="1" applyFill="1"/>
    <xf numFmtId="2" fontId="12" fillId="2" borderId="6" xfId="659" applyNumberFormat="1" applyFont="1" applyFill="1" applyBorder="1">
      <alignment horizontal="right" vertical="center"/>
    </xf>
    <xf numFmtId="2" fontId="12" fillId="9" borderId="6" xfId="660" applyNumberFormat="1" applyFont="1" applyFill="1" applyBorder="1">
      <alignment horizontal="right" vertical="center" wrapText="1"/>
    </xf>
    <xf numFmtId="2" fontId="12" fillId="9" borderId="6" xfId="661" applyNumberFormat="1" applyFont="1" applyFill="1" applyBorder="1">
      <alignment horizontal="right" vertical="center" wrapText="1"/>
    </xf>
    <xf numFmtId="0" fontId="12" fillId="2" borderId="0" xfId="663" applyFont="1" applyFill="1"/>
    <xf numFmtId="0" fontId="12" fillId="2" borderId="0" xfId="664" applyFont="1" applyFill="1"/>
    <xf numFmtId="2" fontId="12" fillId="11" borderId="6" xfId="665" applyNumberFormat="1" applyFont="1" applyFill="1" applyBorder="1">
      <alignment horizontal="right" vertical="center" wrapText="1"/>
      <protection locked="0"/>
    </xf>
    <xf numFmtId="0" fontId="15" fillId="2" borderId="6" xfId="673" applyFont="1" applyFill="1" applyBorder="1">
      <alignment vertical="center"/>
    </xf>
    <xf numFmtId="2" fontId="12" fillId="3" borderId="6" xfId="666" applyNumberFormat="1" applyFont="1" applyFill="1" applyBorder="1">
      <alignment horizontal="right" vertical="center" wrapText="1"/>
    </xf>
    <xf numFmtId="2" fontId="12" fillId="3" borderId="6" xfId="667" applyNumberFormat="1" applyFont="1" applyFill="1" applyBorder="1">
      <alignment horizontal="right" vertical="center" wrapText="1"/>
    </xf>
    <xf numFmtId="2" fontId="15" fillId="7" borderId="6" xfId="675" applyNumberFormat="1" applyFont="1" applyFill="1" applyBorder="1" applyAlignment="1">
      <alignment horizontal="right" vertical="center"/>
    </xf>
    <xf numFmtId="2" fontId="12" fillId="10" borderId="6" xfId="668" applyNumberFormat="1" applyFont="1" applyFill="1" applyBorder="1">
      <alignment horizontal="right" vertical="center" wrapText="1"/>
      <protection locked="0"/>
    </xf>
    <xf numFmtId="0" fontId="15" fillId="2" borderId="6" xfId="675" applyFont="1" applyFill="1" applyBorder="1" applyAlignment="1">
      <alignment vertical="center"/>
    </xf>
    <xf numFmtId="2" fontId="15" fillId="10" borderId="6" xfId="675" applyNumberFormat="1" applyFont="1" applyFill="1" applyBorder="1" applyAlignment="1">
      <alignment horizontal="right" vertical="center" wrapText="1"/>
    </xf>
    <xf numFmtId="0" fontId="15" fillId="2" borderId="5" xfId="674" applyFont="1" applyFill="1" applyBorder="1">
      <alignment vertical="center"/>
    </xf>
    <xf numFmtId="0" fontId="15" fillId="12" borderId="10" xfId="647" applyFont="1" applyFill="1" applyBorder="1">
      <alignment horizontal="left" vertical="center"/>
    </xf>
    <xf numFmtId="10" fontId="12" fillId="4" borderId="6" xfId="649" applyNumberFormat="1" applyFont="1" applyFill="1" applyBorder="1">
      <alignment horizontal="right" vertical="center"/>
    </xf>
    <xf numFmtId="10" fontId="12" fillId="4" borderId="6" xfId="653" applyNumberFormat="1" applyFont="1" applyFill="1" applyBorder="1">
      <alignment horizontal="right" vertical="center"/>
    </xf>
    <xf numFmtId="10" fontId="15" fillId="4" borderId="6" xfId="662" applyNumberFormat="1" applyFont="1" applyFill="1" applyBorder="1">
      <alignment horizontal="right" vertical="center"/>
    </xf>
    <xf numFmtId="10" fontId="15" fillId="4" borderId="6" xfId="675" applyNumberFormat="1" applyFont="1" applyFill="1" applyBorder="1" applyAlignment="1">
      <alignment horizontal="right" vertical="center"/>
    </xf>
    <xf numFmtId="0" fontId="18" fillId="2" borderId="0" xfId="702" applyFont="1" applyFill="1"/>
    <xf numFmtId="0" fontId="15" fillId="2" borderId="0" xfId="702" applyFont="1" applyFill="1"/>
    <xf numFmtId="0" fontId="19" fillId="2" borderId="0" xfId="702" applyFont="1" applyFill="1" applyAlignment="1">
      <alignment horizontal="center" vertical="center"/>
    </xf>
    <xf numFmtId="0" fontId="15" fillId="2" borderId="0" xfId="702" applyFont="1" applyFill="1" applyAlignment="1">
      <alignment horizontal="right" vertical="center"/>
    </xf>
    <xf numFmtId="0" fontId="15" fillId="2" borderId="6" xfId="702" applyFont="1" applyFill="1" applyBorder="1" applyAlignment="1">
      <alignment horizontal="center" vertical="center"/>
    </xf>
    <xf numFmtId="0" fontId="15" fillId="2" borderId="6" xfId="702" applyFont="1" applyFill="1" applyBorder="1" applyAlignment="1">
      <alignment vertical="center"/>
    </xf>
    <xf numFmtId="0" fontId="15" fillId="2" borderId="6" xfId="702" applyFont="1" applyFill="1" applyBorder="1" applyAlignment="1">
      <alignment vertical="center" wrapText="1"/>
    </xf>
    <xf numFmtId="0" fontId="15" fillId="2" borderId="6" xfId="702" applyFont="1" applyFill="1" applyBorder="1" applyAlignment="1">
      <alignment horizontal="center" vertical="center" wrapText="1"/>
    </xf>
    <xf numFmtId="0" fontId="15" fillId="2" borderId="6" xfId="702" applyFont="1" applyFill="1" applyBorder="1" applyAlignment="1">
      <alignment horizontal="left" vertical="center"/>
    </xf>
    <xf numFmtId="2" fontId="15" fillId="2" borderId="6" xfId="702" applyNumberFormat="1" applyFont="1" applyFill="1" applyBorder="1" applyAlignment="1">
      <alignment horizontal="right" vertical="center"/>
    </xf>
    <xf numFmtId="2" fontId="15" fillId="10" borderId="6" xfId="702" applyNumberFormat="1" applyFont="1" applyFill="1" applyBorder="1" applyAlignment="1">
      <alignment horizontal="right" vertical="center" wrapText="1"/>
    </xf>
    <xf numFmtId="191" fontId="15" fillId="2" borderId="6" xfId="702" applyNumberFormat="1" applyFont="1" applyFill="1" applyBorder="1" applyAlignment="1">
      <alignment horizontal="right" vertical="center"/>
    </xf>
    <xf numFmtId="2" fontId="15" fillId="3" borderId="6" xfId="702" applyNumberFormat="1" applyFont="1" applyFill="1" applyBorder="1" applyAlignment="1">
      <alignment horizontal="right" vertical="center" wrapText="1"/>
    </xf>
    <xf numFmtId="2" fontId="15" fillId="7" borderId="6" xfId="702" applyNumberFormat="1" applyFont="1" applyFill="1" applyBorder="1" applyAlignment="1">
      <alignment horizontal="right" vertical="center"/>
    </xf>
    <xf numFmtId="191" fontId="15" fillId="5" borderId="6" xfId="702" applyNumberFormat="1" applyFont="1" applyFill="1" applyBorder="1" applyAlignment="1">
      <alignment horizontal="right" vertical="center"/>
    </xf>
    <xf numFmtId="191" fontId="15" fillId="13" borderId="6" xfId="702" applyNumberFormat="1" applyFont="1" applyFill="1" applyBorder="1" applyAlignment="1">
      <alignment horizontal="right" vertical="center"/>
    </xf>
    <xf numFmtId="0" fontId="15" fillId="4" borderId="6" xfId="702" applyFont="1" applyFill="1" applyBorder="1" applyAlignment="1">
      <alignment horizontal="left" vertical="center"/>
    </xf>
    <xf numFmtId="0" fontId="15" fillId="4" borderId="6" xfId="702" applyFont="1" applyFill="1" applyBorder="1" applyAlignment="1">
      <alignment horizontal="center" vertical="center"/>
    </xf>
    <xf numFmtId="0" fontId="15" fillId="4" borderId="6" xfId="702" applyFont="1" applyFill="1" applyBorder="1" applyAlignment="1">
      <alignment horizontal="right" vertical="center"/>
    </xf>
    <xf numFmtId="191" fontId="15" fillId="3" borderId="6" xfId="702" applyNumberFormat="1" applyFont="1" applyFill="1" applyBorder="1" applyAlignment="1">
      <alignment horizontal="right" vertical="center" wrapText="1"/>
    </xf>
    <xf numFmtId="191" fontId="15" fillId="7" borderId="6" xfId="702" applyNumberFormat="1" applyFont="1" applyFill="1" applyBorder="1" applyAlignment="1">
      <alignment horizontal="right" vertical="center"/>
    </xf>
    <xf numFmtId="200" fontId="20" fillId="0" borderId="0" xfId="2254" applyNumberFormat="1" applyFont="1" applyAlignment="1">
      <alignment vertical="center"/>
    </xf>
    <xf numFmtId="0" fontId="21" fillId="0" borderId="0" xfId="189"/>
    <xf numFmtId="200" fontId="4" fillId="0" borderId="0" xfId="2254" applyNumberFormat="1" applyFont="1" applyAlignment="1">
      <alignment horizontal="center" vertical="center"/>
    </xf>
    <xf numFmtId="200" fontId="2" fillId="0" borderId="0" xfId="2254" applyNumberFormat="1" applyFont="1" applyAlignment="1">
      <alignment horizontal="left" vertical="center"/>
    </xf>
    <xf numFmtId="200" fontId="22" fillId="0" borderId="0" xfId="2254" applyNumberFormat="1" applyFont="1" applyAlignment="1">
      <alignment horizontal="right"/>
    </xf>
    <xf numFmtId="200" fontId="5" fillId="0" borderId="2" xfId="2254" applyNumberFormat="1" applyFont="1" applyBorder="1" applyAlignment="1">
      <alignment horizontal="center" vertical="center"/>
    </xf>
    <xf numFmtId="0" fontId="5" fillId="0" borderId="2" xfId="2254" applyNumberFormat="1" applyFont="1" applyBorder="1" applyAlignment="1">
      <alignment horizontal="center" vertical="center"/>
    </xf>
    <xf numFmtId="3" fontId="5" fillId="0" borderId="11" xfId="1497" applyNumberFormat="1" applyFont="1" applyFill="1" applyBorder="1" applyAlignment="1" applyProtection="1">
      <alignment horizontal="center" vertical="center"/>
      <protection locked="0"/>
    </xf>
    <xf numFmtId="200" fontId="5" fillId="0" borderId="2" xfId="2254" applyNumberFormat="1" applyFont="1" applyBorder="1" applyAlignment="1">
      <alignment vertical="center"/>
    </xf>
    <xf numFmtId="0" fontId="2" fillId="2" borderId="0" xfId="620" applyFont="1" applyFill="1">
      <alignment vertical="center"/>
    </xf>
    <xf numFmtId="0" fontId="23" fillId="2" borderId="0" xfId="610" applyFont="1" applyFill="1">
      <alignment vertical="center" wrapText="1"/>
    </xf>
    <xf numFmtId="0" fontId="13" fillId="2" borderId="0" xfId="629" applyFont="1" applyFill="1">
      <alignment horizontal="center" vertical="center"/>
    </xf>
    <xf numFmtId="0" fontId="13" fillId="2" borderId="0" xfId="630" applyFont="1" applyFill="1">
      <alignment horizontal="center" vertical="center" wrapText="1"/>
    </xf>
    <xf numFmtId="0" fontId="23" fillId="2" borderId="0" xfId="611" applyFont="1" applyFill="1">
      <alignment vertical="center"/>
    </xf>
    <xf numFmtId="0" fontId="23" fillId="2" borderId="0" xfId="612" applyFont="1" applyFill="1">
      <alignment horizontal="right" vertical="center" wrapText="1"/>
    </xf>
    <xf numFmtId="0" fontId="24" fillId="2" borderId="5" xfId="631" applyFont="1" applyFill="1" applyBorder="1">
      <alignment horizontal="center" vertical="center"/>
    </xf>
    <xf numFmtId="0" fontId="24" fillId="2" borderId="5" xfId="633" applyFont="1" applyFill="1" applyBorder="1">
      <alignment horizontal="center" vertical="center" wrapText="1"/>
    </xf>
    <xf numFmtId="0" fontId="24" fillId="2" borderId="12" xfId="637" applyFont="1" applyFill="1" applyBorder="1">
      <alignment horizontal="center" vertical="center" wrapText="1"/>
    </xf>
    <xf numFmtId="0" fontId="24" fillId="2" borderId="8" xfId="632" applyFont="1" applyFill="1" applyBorder="1">
      <alignment horizontal="center" vertical="center"/>
    </xf>
    <xf numFmtId="0" fontId="24" fillId="2" borderId="8" xfId="634" applyFont="1" applyFill="1" applyBorder="1">
      <alignment horizontal="center" vertical="center" wrapText="1"/>
    </xf>
    <xf numFmtId="0" fontId="23" fillId="2" borderId="8" xfId="635" applyFont="1" applyFill="1" applyBorder="1">
      <alignment horizontal="center" vertical="center" wrapText="1"/>
    </xf>
    <xf numFmtId="0" fontId="23" fillId="2" borderId="8" xfId="636" applyFont="1" applyFill="1" applyBorder="1">
      <alignment horizontal="center" vertical="center"/>
    </xf>
    <xf numFmtId="0" fontId="24" fillId="2" borderId="13" xfId="638" applyFont="1" applyFill="1" applyBorder="1">
      <alignment horizontal="center" vertical="center" wrapText="1"/>
    </xf>
    <xf numFmtId="3" fontId="23" fillId="2" borderId="6" xfId="613" applyNumberFormat="1" applyFont="1" applyFill="1" applyBorder="1">
      <alignment vertical="center"/>
    </xf>
    <xf numFmtId="2" fontId="23" fillId="2" borderId="6" xfId="621" applyNumberFormat="1" applyFont="1" applyFill="1" applyBorder="1">
      <alignment horizontal="right" vertical="center"/>
    </xf>
    <xf numFmtId="2" fontId="23" fillId="9" borderId="6" xfId="622" applyNumberFormat="1" applyFont="1" applyFill="1" applyBorder="1">
      <alignment horizontal="right" vertical="center"/>
    </xf>
    <xf numFmtId="3" fontId="23" fillId="2" borderId="6" xfId="615" applyNumberFormat="1" applyFont="1" applyFill="1" applyBorder="1">
      <alignment horizontal="left" vertical="center"/>
    </xf>
    <xf numFmtId="2" fontId="23" fillId="5" borderId="6" xfId="623" applyNumberFormat="1" applyFont="1" applyFill="1" applyBorder="1">
      <alignment horizontal="right" vertical="center"/>
      <protection locked="0"/>
    </xf>
    <xf numFmtId="0" fontId="23" fillId="2" borderId="6" xfId="616" applyFont="1" applyFill="1" applyBorder="1">
      <alignment horizontal="left" vertical="center"/>
    </xf>
    <xf numFmtId="0" fontId="23" fillId="2" borderId="6" xfId="617" applyFont="1" applyFill="1" applyBorder="1">
      <alignment vertical="center" wrapText="1"/>
    </xf>
    <xf numFmtId="0" fontId="17" fillId="2" borderId="6" xfId="624" applyFont="1" applyFill="1" applyBorder="1">
      <alignment vertical="top"/>
    </xf>
    <xf numFmtId="2" fontId="17" fillId="2" borderId="6" xfId="625" applyNumberFormat="1" applyFont="1" applyFill="1" applyBorder="1">
      <alignment vertical="center"/>
    </xf>
    <xf numFmtId="2" fontId="17" fillId="5" borderId="6" xfId="626" applyNumberFormat="1" applyFont="1" applyFill="1" applyBorder="1">
      <alignment vertical="center"/>
    </xf>
    <xf numFmtId="2" fontId="23" fillId="11" borderId="6" xfId="627" applyNumberFormat="1" applyFont="1" applyFill="1" applyBorder="1">
      <alignment horizontal="right" vertical="center"/>
      <protection locked="0"/>
    </xf>
    <xf numFmtId="0" fontId="23" fillId="2" borderId="6" xfId="618" applyFont="1" applyFill="1" applyBorder="1">
      <alignment vertical="center"/>
    </xf>
    <xf numFmtId="191" fontId="23" fillId="2" borderId="6" xfId="614" applyNumberFormat="1" applyFont="1" applyFill="1" applyBorder="1">
      <alignment horizontal="right" vertical="center"/>
    </xf>
    <xf numFmtId="0" fontId="24" fillId="2" borderId="6" xfId="619" applyFont="1" applyFill="1" applyBorder="1">
      <alignment vertical="center"/>
    </xf>
    <xf numFmtId="2" fontId="23" fillId="3" borderId="6" xfId="628" applyNumberFormat="1" applyFont="1" applyFill="1" applyBorder="1">
      <alignment horizontal="right" vertical="center" wrapText="1"/>
    </xf>
    <xf numFmtId="0" fontId="23" fillId="12" borderId="0" xfId="609" applyFont="1" applyFill="1">
      <alignment vertical="center" wrapText="1"/>
    </xf>
    <xf numFmtId="0" fontId="2" fillId="14" borderId="0" xfId="543" applyFont="1" applyFill="1">
      <alignment vertical="center"/>
    </xf>
    <xf numFmtId="0" fontId="2" fillId="14" borderId="0" xfId="544" applyFont="1" applyFill="1"/>
    <xf numFmtId="0" fontId="23" fillId="14" borderId="0" xfId="545" applyFont="1" applyFill="1">
      <alignment vertical="center"/>
    </xf>
    <xf numFmtId="0" fontId="13" fillId="14" borderId="0" xfId="581" applyFont="1" applyFill="1">
      <alignment horizontal="center" vertical="center"/>
    </xf>
    <xf numFmtId="0" fontId="24" fillId="14" borderId="6" xfId="582" applyFont="1" applyFill="1" applyBorder="1">
      <alignment horizontal="center" vertical="center"/>
    </xf>
    <xf numFmtId="0" fontId="25" fillId="14" borderId="6" xfId="587" applyFont="1" applyFill="1" applyBorder="1">
      <alignment horizontal="center" vertical="center" wrapText="1"/>
    </xf>
    <xf numFmtId="0" fontId="25" fillId="14" borderId="6" xfId="588" applyFont="1" applyFill="1" applyBorder="1">
      <alignment horizontal="center" vertical="center"/>
    </xf>
    <xf numFmtId="0" fontId="24" fillId="14" borderId="6" xfId="583" applyFont="1" applyFill="1" applyBorder="1">
      <alignment horizontal="center" vertical="center" wrapText="1"/>
    </xf>
    <xf numFmtId="0" fontId="25" fillId="14" borderId="6" xfId="585" applyFont="1" applyFill="1" applyBorder="1">
      <alignment horizontal="center" vertical="center" wrapText="1"/>
    </xf>
    <xf numFmtId="0" fontId="24" fillId="14" borderId="6" xfId="546" applyFont="1" applyFill="1" applyBorder="1">
      <alignment horizontal="center" vertical="center" wrapText="1"/>
    </xf>
    <xf numFmtId="0" fontId="26" fillId="14" borderId="6" xfId="547" applyFont="1" applyFill="1" applyBorder="1">
      <alignment horizontal="center" vertical="center" wrapText="1"/>
    </xf>
    <xf numFmtId="3" fontId="23" fillId="14" borderId="6" xfId="548" applyNumberFormat="1" applyFont="1" applyFill="1" applyBorder="1">
      <alignment vertical="center"/>
    </xf>
    <xf numFmtId="191" fontId="23" fillId="15" borderId="6" xfId="549" applyNumberFormat="1" applyFont="1" applyFill="1" applyBorder="1">
      <alignment horizontal="right" vertical="center" wrapText="1"/>
      <protection locked="0"/>
    </xf>
    <xf numFmtId="10" fontId="23" fillId="4" borderId="6" xfId="550" applyNumberFormat="1" applyFont="1" applyFill="1" applyBorder="1">
      <alignment horizontal="right" vertical="center"/>
    </xf>
    <xf numFmtId="191" fontId="23" fillId="16" borderId="6" xfId="551" applyNumberFormat="1" applyFont="1" applyFill="1" applyBorder="1">
      <alignment horizontal="right" vertical="center"/>
    </xf>
    <xf numFmtId="3" fontId="23" fillId="14" borderId="6" xfId="552" applyNumberFormat="1" applyFont="1" applyFill="1" applyBorder="1">
      <alignment horizontal="left" vertical="center"/>
    </xf>
    <xf numFmtId="191" fontId="23" fillId="9" borderId="6" xfId="553" applyNumberFormat="1" applyFont="1" applyFill="1" applyBorder="1">
      <alignment horizontal="right" vertical="center" wrapText="1"/>
    </xf>
    <xf numFmtId="191" fontId="23" fillId="17" borderId="6" xfId="554" applyNumberFormat="1" applyFont="1" applyFill="1" applyBorder="1">
      <alignment horizontal="right" vertical="center"/>
      <protection locked="0"/>
    </xf>
    <xf numFmtId="0" fontId="23" fillId="14" borderId="6" xfId="555" applyFont="1" applyFill="1" applyBorder="1">
      <alignment vertical="center"/>
    </xf>
    <xf numFmtId="191" fontId="23" fillId="10" borderId="6" xfId="556" applyNumberFormat="1" applyFont="1" applyFill="1" applyBorder="1">
      <alignment horizontal="right" vertical="center" wrapText="1"/>
      <protection locked="0"/>
    </xf>
    <xf numFmtId="0" fontId="23" fillId="14" borderId="6" xfId="557" applyFont="1" applyFill="1" applyBorder="1">
      <alignment vertical="center" wrapText="1"/>
    </xf>
    <xf numFmtId="0" fontId="23" fillId="14" borderId="6" xfId="558" applyFont="1" applyFill="1" applyBorder="1">
      <alignment horizontal="left" vertical="center"/>
    </xf>
    <xf numFmtId="1" fontId="23" fillId="14" borderId="6" xfId="559" applyNumberFormat="1" applyFont="1" applyFill="1" applyBorder="1">
      <alignment vertical="center"/>
    </xf>
    <xf numFmtId="0" fontId="23" fillId="14" borderId="6" xfId="560" applyFont="1" applyFill="1" applyBorder="1">
      <alignment vertical="center"/>
    </xf>
    <xf numFmtId="1" fontId="23" fillId="14" borderId="6" xfId="561" applyNumberFormat="1" applyFont="1" applyFill="1" applyBorder="1">
      <alignment horizontal="right" vertical="center"/>
    </xf>
    <xf numFmtId="0" fontId="23" fillId="14" borderId="6" xfId="562" applyFont="1" applyFill="1" applyBorder="1">
      <alignment horizontal="left" vertical="center" indent="3"/>
    </xf>
    <xf numFmtId="0" fontId="17" fillId="2" borderId="0" xfId="570" applyFont="1" applyFill="1">
      <alignment vertical="top"/>
    </xf>
    <xf numFmtId="0" fontId="17" fillId="2" borderId="0" xfId="569" applyFont="1" applyFill="1">
      <alignment vertical="top"/>
    </xf>
    <xf numFmtId="0" fontId="17" fillId="2" borderId="0" xfId="571" applyFont="1" applyFill="1">
      <alignment vertical="top"/>
    </xf>
    <xf numFmtId="0" fontId="23" fillId="14" borderId="0" xfId="563" applyFont="1" applyFill="1">
      <alignment horizontal="right" vertical="center"/>
    </xf>
    <xf numFmtId="0" fontId="27" fillId="2" borderId="6" xfId="589" applyFont="1" applyFill="1" applyBorder="1">
      <alignment vertical="top"/>
    </xf>
    <xf numFmtId="0" fontId="28" fillId="4" borderId="6" xfId="586" applyFont="1" applyFill="1" applyBorder="1">
      <alignment horizontal="center" vertical="center"/>
    </xf>
    <xf numFmtId="0" fontId="28" fillId="14" borderId="6" xfId="584" applyFont="1" applyFill="1" applyBorder="1">
      <alignment horizontal="center" vertical="center" wrapText="1"/>
    </xf>
    <xf numFmtId="10" fontId="23" fillId="14" borderId="6" xfId="564" applyNumberFormat="1" applyFont="1" applyFill="1" applyBorder="1">
      <alignment horizontal="right" vertical="center"/>
    </xf>
    <xf numFmtId="191" fontId="29" fillId="18" borderId="6" xfId="573" applyNumberFormat="1" applyFont="1" applyFill="1" applyBorder="1">
      <alignment horizontal="right" vertical="center"/>
      <protection locked="0"/>
    </xf>
    <xf numFmtId="0" fontId="17" fillId="4" borderId="6" xfId="574" applyFont="1" applyFill="1" applyBorder="1">
      <alignment vertical="top"/>
    </xf>
    <xf numFmtId="0" fontId="17" fillId="2" borderId="6" xfId="572" applyFont="1" applyFill="1" applyBorder="1">
      <alignment vertical="top"/>
    </xf>
    <xf numFmtId="191" fontId="23" fillId="15" borderId="6" xfId="565" applyNumberFormat="1" applyFont="1" applyFill="1" applyBorder="1">
      <alignment horizontal="right" vertical="center"/>
      <protection locked="0"/>
    </xf>
    <xf numFmtId="191" fontId="29" fillId="18" borderId="6" xfId="575" applyNumberFormat="1" applyFont="1" applyFill="1" applyBorder="1">
      <alignment horizontal="right" vertical="center"/>
      <protection locked="0"/>
    </xf>
    <xf numFmtId="0" fontId="23" fillId="14" borderId="6" xfId="566" applyFont="1" applyFill="1" applyBorder="1">
      <alignment horizontal="left" vertical="center"/>
    </xf>
    <xf numFmtId="191" fontId="29" fillId="16" borderId="6" xfId="576" applyNumberFormat="1" applyFont="1" applyFill="1" applyBorder="1">
      <alignment horizontal="right" vertical="center"/>
    </xf>
    <xf numFmtId="0" fontId="24" fillId="14" borderId="6" xfId="567" applyFont="1" applyFill="1" applyBorder="1">
      <alignment vertical="center"/>
    </xf>
    <xf numFmtId="191" fontId="23" fillId="3" borderId="6" xfId="568" applyNumberFormat="1" applyFont="1" applyFill="1" applyBorder="1">
      <alignment horizontal="right" vertical="center" wrapText="1"/>
    </xf>
    <xf numFmtId="191" fontId="29" fillId="3" borderId="6" xfId="577" applyNumberFormat="1" applyFont="1" applyFill="1" applyBorder="1">
      <alignment horizontal="right" vertical="center" wrapText="1"/>
    </xf>
    <xf numFmtId="0" fontId="17" fillId="4" borderId="6" xfId="578" applyFont="1" applyFill="1" applyBorder="1">
      <alignment vertical="top"/>
    </xf>
    <xf numFmtId="0" fontId="17" fillId="4" borderId="6" xfId="579" applyFont="1" applyFill="1" applyBorder="1">
      <alignment vertical="top"/>
    </xf>
    <xf numFmtId="0" fontId="29" fillId="12" borderId="0" xfId="580" applyFont="1" applyFill="1">
      <alignment vertical="center"/>
    </xf>
    <xf numFmtId="3" fontId="5" fillId="0" borderId="11" xfId="1487" applyNumberFormat="1" applyFont="1" applyFill="1" applyBorder="1" applyAlignment="1" applyProtection="1">
      <alignment horizontal="center" vertical="center"/>
      <protection locked="0"/>
    </xf>
    <xf numFmtId="3" fontId="5" fillId="0" borderId="11" xfId="1487" applyNumberFormat="1" applyFont="1" applyFill="1" applyBorder="1" applyAlignment="1" applyProtection="1">
      <alignment vertical="center"/>
      <protection locked="0"/>
    </xf>
    <xf numFmtId="3" fontId="5" fillId="0" borderId="2" xfId="1487" applyNumberFormat="1" applyFont="1" applyFill="1" applyBorder="1" applyAlignment="1" applyProtection="1">
      <alignment vertical="center"/>
      <protection locked="0"/>
    </xf>
    <xf numFmtId="200" fontId="5" fillId="0" borderId="2" xfId="2253" applyNumberFormat="1" applyFont="1" applyFill="1" applyBorder="1" applyAlignment="1" applyProtection="1">
      <alignment vertical="center"/>
      <protection locked="0"/>
    </xf>
    <xf numFmtId="200" fontId="5" fillId="0" borderId="2" xfId="2253" applyNumberFormat="1" applyFont="1" applyFill="1" applyBorder="1" applyAlignment="1" applyProtection="1">
      <alignment vertical="center"/>
    </xf>
    <xf numFmtId="0" fontId="2" fillId="2" borderId="0" xfId="444" applyFont="1" applyFill="1">
      <alignment vertical="center"/>
    </xf>
    <xf numFmtId="0" fontId="3" fillId="2" borderId="0" xfId="445" applyFont="1" applyFill="1">
      <alignment vertical="center"/>
    </xf>
    <xf numFmtId="0" fontId="3" fillId="2" borderId="0" xfId="446" applyFont="1" applyFill="1">
      <alignment vertical="center" wrapText="1"/>
    </xf>
    <xf numFmtId="0" fontId="13" fillId="2" borderId="0" xfId="456" applyFont="1" applyFill="1">
      <alignment horizontal="center" vertical="center"/>
    </xf>
    <xf numFmtId="0" fontId="5" fillId="2" borderId="0" xfId="447" applyFont="1" applyFill="1">
      <alignment horizontal="center" vertical="center"/>
    </xf>
    <xf numFmtId="0" fontId="5" fillId="2" borderId="0" xfId="448" applyFont="1" applyFill="1">
      <alignment vertical="center"/>
    </xf>
    <xf numFmtId="0" fontId="5" fillId="2" borderId="14" xfId="457" applyFont="1" applyFill="1" applyBorder="1">
      <alignment horizontal="right" vertical="center" wrapText="1"/>
    </xf>
    <xf numFmtId="49" fontId="28" fillId="2" borderId="15" xfId="468" applyNumberFormat="1" applyFont="1" applyFill="1" applyBorder="1">
      <alignment horizontal="center" vertical="center"/>
    </xf>
    <xf numFmtId="49" fontId="28" fillId="2" borderId="12" xfId="469" applyNumberFormat="1" applyFont="1" applyFill="1" applyBorder="1">
      <alignment horizontal="center" vertical="center"/>
    </xf>
    <xf numFmtId="49" fontId="28" fillId="2" borderId="5" xfId="466" applyNumberFormat="1" applyFont="1" applyFill="1" applyBorder="1">
      <alignment horizontal="center" vertical="center"/>
    </xf>
    <xf numFmtId="0" fontId="26" fillId="2" borderId="16" xfId="458" applyFont="1" applyFill="1" applyBorder="1">
      <alignment horizontal="center" vertical="center"/>
    </xf>
    <xf numFmtId="0" fontId="26" fillId="2" borderId="17" xfId="459" applyFont="1" applyFill="1" applyBorder="1">
      <alignment horizontal="center" vertical="center"/>
    </xf>
    <xf numFmtId="0" fontId="26" fillId="2" borderId="18" xfId="460" applyFont="1" applyFill="1" applyBorder="1">
      <alignment horizontal="center" vertical="center"/>
    </xf>
    <xf numFmtId="49" fontId="28" fillId="2" borderId="19" xfId="470" applyNumberFormat="1" applyFont="1" applyFill="1" applyBorder="1">
      <alignment horizontal="center" vertical="center"/>
    </xf>
    <xf numFmtId="49" fontId="28" fillId="2" borderId="13" xfId="471" applyNumberFormat="1" applyFont="1" applyFill="1" applyBorder="1">
      <alignment horizontal="center" vertical="center"/>
    </xf>
    <xf numFmtId="49" fontId="28" fillId="2" borderId="8" xfId="467" applyNumberFormat="1" applyFont="1" applyFill="1" applyBorder="1">
      <alignment horizontal="center" vertical="center"/>
    </xf>
    <xf numFmtId="0" fontId="26" fillId="2" borderId="6" xfId="449" applyFont="1" applyFill="1" applyBorder="1">
      <alignment horizontal="center" vertical="center"/>
    </xf>
    <xf numFmtId="0" fontId="26" fillId="2" borderId="6" xfId="450" applyFont="1" applyFill="1" applyBorder="1">
      <alignment horizontal="center" vertical="center" wrapText="1"/>
    </xf>
    <xf numFmtId="49" fontId="16" fillId="2" borderId="6" xfId="461" applyNumberFormat="1" applyFont="1" applyFill="1" applyBorder="1">
      <alignment horizontal="left" vertical="center"/>
    </xf>
    <xf numFmtId="0" fontId="16" fillId="2" borderId="6" xfId="462" applyFont="1" applyFill="1" applyBorder="1">
      <alignment horizontal="left" vertical="center"/>
    </xf>
    <xf numFmtId="191" fontId="12" fillId="5" borderId="6" xfId="451" applyNumberFormat="1" applyFont="1" applyFill="1" applyBorder="1">
      <alignment horizontal="right" vertical="center"/>
      <protection locked="0"/>
    </xf>
    <xf numFmtId="10" fontId="12" fillId="4" borderId="6" xfId="454" applyNumberFormat="1" applyFont="1" applyFill="1" applyBorder="1">
      <alignment horizontal="right" vertical="center" wrapText="1"/>
    </xf>
    <xf numFmtId="49" fontId="16" fillId="2" borderId="6" xfId="465" applyNumberFormat="1" applyFont="1" applyFill="1" applyBorder="1">
      <alignment horizontal="center" vertical="center" wrapText="1"/>
    </xf>
    <xf numFmtId="49" fontId="16" fillId="2" borderId="6" xfId="452" applyNumberFormat="1" applyFont="1" applyFill="1" applyBorder="1">
      <alignment horizontal="left" vertical="center" wrapText="1" shrinkToFit="1"/>
    </xf>
    <xf numFmtId="191" fontId="12" fillId="3" borderId="6" xfId="453" applyNumberFormat="1" applyFont="1" applyFill="1" applyBorder="1">
      <alignment horizontal="right" vertical="center" wrapText="1"/>
    </xf>
    <xf numFmtId="191" fontId="12" fillId="5" borderId="6" xfId="455" applyNumberFormat="1" applyFont="1" applyFill="1" applyBorder="1">
      <alignment horizontal="right" vertical="center"/>
      <protection locked="0"/>
    </xf>
    <xf numFmtId="0" fontId="5" fillId="2" borderId="16" xfId="463" applyFont="1" applyFill="1" applyBorder="1">
      <alignment horizontal="center" vertical="center"/>
    </xf>
    <xf numFmtId="0" fontId="5" fillId="2" borderId="18" xfId="464" applyFont="1" applyFill="1" applyBorder="1">
      <alignment horizontal="center" vertical="center"/>
    </xf>
    <xf numFmtId="0" fontId="2" fillId="2" borderId="0" xfId="705" applyFont="1" applyFill="1">
      <alignment vertical="center"/>
    </xf>
    <xf numFmtId="0" fontId="12" fillId="2" borderId="0" xfId="706" applyFont="1" applyFill="1">
      <alignment vertical="center"/>
    </xf>
    <xf numFmtId="0" fontId="13" fillId="2" borderId="0" xfId="718" applyFont="1" applyFill="1">
      <alignment horizontal="center" vertical="center"/>
    </xf>
    <xf numFmtId="0" fontId="12" fillId="2" borderId="0" xfId="707" applyFont="1" applyFill="1">
      <alignment vertical="center"/>
    </xf>
    <xf numFmtId="0" fontId="30" fillId="2" borderId="6" xfId="719" applyFont="1" applyFill="1" applyBorder="1">
      <alignment horizontal="center" vertical="center"/>
    </xf>
    <xf numFmtId="0" fontId="30" fillId="2" borderId="6" xfId="708" applyFont="1" applyFill="1" applyBorder="1">
      <alignment horizontal="center" vertical="center"/>
    </xf>
    <xf numFmtId="0" fontId="30" fillId="2" borderId="6" xfId="709" applyFont="1" applyFill="1" applyBorder="1">
      <alignment horizontal="center" vertical="center" wrapText="1"/>
    </xf>
    <xf numFmtId="0" fontId="12" fillId="2" borderId="6" xfId="710" applyFont="1" applyFill="1" applyBorder="1">
      <alignment horizontal="left" vertical="center"/>
    </xf>
    <xf numFmtId="0" fontId="12" fillId="2" borderId="6" xfId="711" applyFont="1" applyFill="1" applyBorder="1">
      <alignment vertical="center"/>
    </xf>
    <xf numFmtId="191" fontId="12" fillId="2" borderId="6" xfId="712" applyNumberFormat="1" applyFont="1" applyFill="1" applyBorder="1">
      <alignment horizontal="right" vertical="center"/>
    </xf>
    <xf numFmtId="191" fontId="12" fillId="5" borderId="6" xfId="713" applyNumberFormat="1" applyFont="1" applyFill="1" applyBorder="1">
      <alignment horizontal="right" vertical="center"/>
      <protection locked="0"/>
    </xf>
    <xf numFmtId="192" fontId="12" fillId="2" borderId="6" xfId="714" applyNumberFormat="1" applyFont="1" applyFill="1" applyBorder="1">
      <alignment vertical="center"/>
    </xf>
    <xf numFmtId="0" fontId="30" fillId="2" borderId="6" xfId="720" applyFont="1" applyFill="1" applyBorder="1">
      <alignment vertical="center"/>
    </xf>
    <xf numFmtId="191" fontId="12" fillId="3" borderId="6" xfId="715" applyNumberFormat="1" applyFont="1" applyFill="1" applyBorder="1">
      <alignment horizontal="right" vertical="center" wrapText="1"/>
    </xf>
    <xf numFmtId="191" fontId="12" fillId="3" borderId="6" xfId="717" applyNumberFormat="1" applyFont="1" applyFill="1" applyBorder="1">
      <alignment horizontal="right" vertical="center" wrapText="1"/>
    </xf>
    <xf numFmtId="0" fontId="12" fillId="2" borderId="0" xfId="716" applyFont="1" applyFill="1">
      <alignment horizontal="right" vertical="center"/>
    </xf>
    <xf numFmtId="0" fontId="18" fillId="7"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vertical="center"/>
    </xf>
    <xf numFmtId="0" fontId="17" fillId="7" borderId="0" xfId="0" applyFont="1" applyFill="1" applyAlignment="1">
      <alignment vertical="center"/>
    </xf>
    <xf numFmtId="0" fontId="19" fillId="7" borderId="0" xfId="0" applyFont="1" applyFill="1" applyAlignment="1">
      <alignment horizontal="center" vertical="center"/>
    </xf>
    <xf numFmtId="0" fontId="19" fillId="2" borderId="0" xfId="0" applyFont="1" applyFill="1" applyAlignment="1">
      <alignment horizontal="center" vertical="center"/>
    </xf>
    <xf numFmtId="0" fontId="15" fillId="7"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7" borderId="17" xfId="0" applyFont="1" applyFill="1" applyBorder="1" applyAlignment="1">
      <alignment horizontal="center" vertical="center"/>
    </xf>
    <xf numFmtId="0" fontId="15" fillId="7"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15" fillId="7" borderId="8" xfId="0" applyFont="1" applyFill="1" applyBorder="1" applyAlignment="1">
      <alignment horizontal="center" vertical="center"/>
    </xf>
    <xf numFmtId="0" fontId="15" fillId="2" borderId="8" xfId="0" applyFont="1" applyFill="1" applyBorder="1" applyAlignment="1">
      <alignment horizontal="center" vertical="center" wrapText="1"/>
    </xf>
    <xf numFmtId="0" fontId="16" fillId="2" borderId="6" xfId="607" applyFont="1" applyFill="1" applyBorder="1" applyAlignment="1">
      <alignment horizontal="center" vertical="center" wrapText="1"/>
    </xf>
    <xf numFmtId="0" fontId="15" fillId="7" borderId="6" xfId="0" applyFont="1" applyFill="1" applyBorder="1" applyAlignment="1">
      <alignment horizontal="left" vertical="center"/>
    </xf>
    <xf numFmtId="2" fontId="15" fillId="4" borderId="6" xfId="0" applyNumberFormat="1" applyFont="1" applyFill="1" applyBorder="1" applyAlignment="1">
      <alignment horizontal="right" vertical="center"/>
    </xf>
    <xf numFmtId="10" fontId="15" fillId="2" borderId="6" xfId="0" applyNumberFormat="1" applyFont="1" applyFill="1" applyBorder="1" applyAlignment="1">
      <alignment horizontal="right" vertical="center"/>
    </xf>
    <xf numFmtId="1" fontId="15" fillId="7" borderId="6" xfId="0" applyNumberFormat="1" applyFont="1" applyFill="1" applyBorder="1" applyAlignment="1">
      <alignment vertical="center"/>
    </xf>
    <xf numFmtId="2" fontId="15" fillId="19" borderId="6" xfId="0" applyNumberFormat="1" applyFont="1" applyFill="1" applyBorder="1" applyAlignment="1">
      <alignment horizontal="right" vertical="center"/>
    </xf>
    <xf numFmtId="1" fontId="15" fillId="7" borderId="6" xfId="0" applyNumberFormat="1" applyFont="1" applyFill="1" applyBorder="1" applyAlignment="1">
      <alignment horizontal="left" vertical="center"/>
    </xf>
    <xf numFmtId="2" fontId="15" fillId="9" borderId="6" xfId="0" applyNumberFormat="1" applyFont="1" applyFill="1" applyBorder="1" applyAlignment="1">
      <alignment horizontal="right" vertical="center"/>
    </xf>
    <xf numFmtId="2" fontId="15" fillId="5" borderId="6" xfId="598" applyNumberFormat="1" applyFont="1" applyFill="1" applyBorder="1">
      <alignment horizontal="right" vertical="center"/>
      <protection locked="0"/>
    </xf>
    <xf numFmtId="10" fontId="15" fillId="2" borderId="6" xfId="596" applyNumberFormat="1" applyFont="1" applyFill="1" applyBorder="1">
      <alignment horizontal="right" vertical="center"/>
      <protection locked="0"/>
    </xf>
    <xf numFmtId="10" fontId="15" fillId="7" borderId="6" xfId="0" applyNumberFormat="1" applyFont="1" applyFill="1" applyBorder="1" applyAlignment="1">
      <alignment horizontal="right" vertical="center"/>
    </xf>
    <xf numFmtId="0" fontId="15" fillId="7" borderId="6" xfId="0" applyFont="1" applyFill="1" applyBorder="1" applyAlignment="1">
      <alignment vertical="center"/>
    </xf>
    <xf numFmtId="3" fontId="15" fillId="7" borderId="6" xfId="0" applyNumberFormat="1" applyFont="1" applyFill="1" applyBorder="1" applyAlignment="1">
      <alignment vertical="center"/>
    </xf>
    <xf numFmtId="0" fontId="15" fillId="7" borderId="6" xfId="0" applyFont="1" applyFill="1" applyBorder="1" applyAlignment="1">
      <alignment vertical="center" wrapText="1"/>
    </xf>
    <xf numFmtId="2" fontId="15" fillId="5" borderId="6" xfId="599" applyNumberFormat="1" applyFont="1" applyFill="1" applyBorder="1">
      <alignment horizontal="right" vertical="center" wrapText="1"/>
      <protection locked="0"/>
    </xf>
    <xf numFmtId="0" fontId="15" fillId="2" borderId="0" xfId="0" applyFont="1" applyFill="1" applyAlignment="1">
      <alignment horizontal="center" vertical="center"/>
    </xf>
    <xf numFmtId="0" fontId="15" fillId="7" borderId="18" xfId="0" applyFont="1" applyFill="1" applyBorder="1" applyAlignment="1">
      <alignment horizontal="center" vertical="center"/>
    </xf>
    <xf numFmtId="10" fontId="15" fillId="2" borderId="6" xfId="597" applyNumberFormat="1" applyFont="1" applyFill="1" applyBorder="1">
      <alignment horizontal="right" vertical="center"/>
      <protection locked="0"/>
    </xf>
    <xf numFmtId="3" fontId="15" fillId="7" borderId="5" xfId="0" applyNumberFormat="1" applyFont="1" applyFill="1" applyBorder="1" applyAlignment="1">
      <alignment vertical="center"/>
    </xf>
    <xf numFmtId="0" fontId="15" fillId="2" borderId="6" xfId="600" applyFont="1" applyFill="1" applyBorder="1">
      <alignment horizontal="right" vertical="center"/>
    </xf>
    <xf numFmtId="0" fontId="15" fillId="7" borderId="6" xfId="0" applyFont="1" applyFill="1" applyBorder="1" applyAlignment="1">
      <alignment horizontal="right" vertical="center"/>
    </xf>
    <xf numFmtId="0" fontId="15" fillId="7" borderId="5" xfId="0" applyFont="1" applyFill="1" applyBorder="1" applyAlignment="1">
      <alignment vertical="center"/>
    </xf>
    <xf numFmtId="2" fontId="15" fillId="20" borderId="6" xfId="602" applyNumberFormat="1" applyFont="1" applyFill="1" applyBorder="1">
      <alignment horizontal="right" vertical="center"/>
      <protection locked="0"/>
    </xf>
    <xf numFmtId="10" fontId="15" fillId="2" borderId="6" xfId="601" applyNumberFormat="1" applyFont="1" applyFill="1" applyBorder="1">
      <alignment horizontal="right" vertical="center"/>
      <protection locked="0"/>
    </xf>
    <xf numFmtId="2" fontId="15" fillId="20" borderId="12" xfId="603" applyNumberFormat="1" applyFont="1" applyFill="1" applyBorder="1">
      <alignment horizontal="right" vertical="center"/>
      <protection locked="0"/>
    </xf>
    <xf numFmtId="2" fontId="15" fillId="20" borderId="5" xfId="604" applyNumberFormat="1" applyFont="1" applyFill="1" applyBorder="1">
      <alignment horizontal="right" vertical="center"/>
      <protection locked="0"/>
    </xf>
    <xf numFmtId="0" fontId="15" fillId="7" borderId="6" xfId="0" applyFont="1" applyFill="1" applyBorder="1" applyAlignment="1">
      <alignment horizontal="left" vertical="center" wrapText="1"/>
    </xf>
    <xf numFmtId="2" fontId="15" fillId="20" borderId="6" xfId="605" applyNumberFormat="1" applyFont="1" applyFill="1" applyBorder="1">
      <alignment horizontal="right" vertical="center" wrapText="1"/>
      <protection locked="0"/>
    </xf>
    <xf numFmtId="10" fontId="15" fillId="2" borderId="6" xfId="606" applyNumberFormat="1" applyFont="1" applyFill="1" applyBorder="1">
      <alignment horizontal="right" vertical="center"/>
    </xf>
    <xf numFmtId="2" fontId="15" fillId="21" borderId="6" xfId="0" applyNumberFormat="1" applyFont="1" applyFill="1" applyBorder="1" applyAlignment="1">
      <alignment horizontal="right" vertical="center"/>
    </xf>
    <xf numFmtId="10" fontId="15" fillId="2" borderId="6" xfId="595" applyNumberFormat="1" applyFont="1" applyFill="1" applyBorder="1">
      <alignment horizontal="right" vertical="center"/>
      <protection locked="0"/>
    </xf>
    <xf numFmtId="0" fontId="2" fillId="22" borderId="0" xfId="477" applyFont="1" applyFill="1">
      <alignment horizontal="left" vertical="center" wrapText="1"/>
    </xf>
    <xf numFmtId="0" fontId="12" fillId="22" borderId="0" xfId="478" applyFont="1" applyFill="1">
      <alignment vertical="center"/>
    </xf>
    <xf numFmtId="0" fontId="15" fillId="22" borderId="0" xfId="514" applyFont="1" applyFill="1">
      <alignment vertical="center"/>
    </xf>
    <xf numFmtId="0" fontId="12" fillId="22" borderId="0" xfId="479" applyFont="1" applyFill="1">
      <alignment horizontal="right" vertical="center"/>
    </xf>
    <xf numFmtId="0" fontId="17" fillId="14" borderId="0" xfId="481" applyFont="1" applyFill="1">
      <alignment vertical="top"/>
    </xf>
    <xf numFmtId="0" fontId="17" fillId="14" borderId="0" xfId="480" applyFont="1" applyFill="1">
      <alignment vertical="top"/>
    </xf>
    <xf numFmtId="0" fontId="13" fillId="22" borderId="0" xfId="529" applyFont="1" applyFill="1">
      <alignment horizontal="center" vertical="center"/>
    </xf>
    <xf numFmtId="0" fontId="12" fillId="22" borderId="0" xfId="483" applyFont="1" applyFill="1">
      <alignment horizontal="left" vertical="center"/>
    </xf>
    <xf numFmtId="0" fontId="17" fillId="14" borderId="0" xfId="482" applyFont="1" applyFill="1">
      <alignment vertical="top"/>
    </xf>
    <xf numFmtId="0" fontId="30" fillId="22" borderId="16" xfId="532" applyFont="1" applyFill="1" applyBorder="1">
      <alignment horizontal="center" vertical="center"/>
    </xf>
    <xf numFmtId="0" fontId="30" fillId="22" borderId="18" xfId="533" applyFont="1" applyFill="1" applyBorder="1">
      <alignment horizontal="center" vertical="center"/>
    </xf>
    <xf numFmtId="0" fontId="30" fillId="22" borderId="5" xfId="537" applyFont="1" applyFill="1" applyBorder="1">
      <alignment horizontal="center" vertical="center" wrapText="1"/>
    </xf>
    <xf numFmtId="0" fontId="14" fillId="22" borderId="6" xfId="534" applyFont="1" applyFill="1" applyBorder="1">
      <alignment horizontal="center" vertical="center" wrapText="1"/>
    </xf>
    <xf numFmtId="0" fontId="14" fillId="22" borderId="17" xfId="535" applyFont="1" applyFill="1" applyBorder="1">
      <alignment horizontal="center" vertical="center" wrapText="1"/>
    </xf>
    <xf numFmtId="0" fontId="14" fillId="22" borderId="18" xfId="536" applyFont="1" applyFill="1" applyBorder="1">
      <alignment horizontal="center" vertical="center" wrapText="1"/>
    </xf>
    <xf numFmtId="0" fontId="28" fillId="22" borderId="6" xfId="530" applyFont="1" applyFill="1" applyBorder="1">
      <alignment horizontal="center" vertical="center" wrapText="1"/>
    </xf>
    <xf numFmtId="0" fontId="30" fillId="22" borderId="6" xfId="484" applyFont="1" applyFill="1" applyBorder="1">
      <alignment horizontal="center" vertical="center"/>
    </xf>
    <xf numFmtId="0" fontId="30" fillId="22" borderId="18" xfId="475" applyFont="1" applyFill="1" applyBorder="1">
      <alignment horizontal="center" vertical="center"/>
    </xf>
    <xf numFmtId="0" fontId="30" fillId="22" borderId="8" xfId="538" applyFont="1" applyFill="1" applyBorder="1">
      <alignment horizontal="center" vertical="center" wrapText="1"/>
    </xf>
    <xf numFmtId="0" fontId="14" fillId="22" borderId="6" xfId="474" applyFont="1" applyFill="1" applyBorder="1">
      <alignment horizontal="center" vertical="center" wrapText="1"/>
    </xf>
    <xf numFmtId="0" fontId="26" fillId="22" borderId="6" xfId="485" applyFont="1" applyFill="1" applyBorder="1">
      <alignment horizontal="center" vertical="center" wrapText="1"/>
    </xf>
    <xf numFmtId="0" fontId="28" fillId="22" borderId="6" xfId="476" applyFont="1" applyFill="1" applyBorder="1">
      <alignment horizontal="center" vertical="center" wrapText="1"/>
    </xf>
    <xf numFmtId="0" fontId="28" fillId="4" borderId="8" xfId="531" applyFont="1" applyFill="1" applyBorder="1">
      <alignment horizontal="center" vertical="center"/>
    </xf>
    <xf numFmtId="0" fontId="12" fillId="4" borderId="6" xfId="486" applyFont="1" applyFill="1" applyBorder="1">
      <alignment horizontal="left" vertical="center"/>
    </xf>
    <xf numFmtId="0" fontId="12" fillId="4" borderId="6" xfId="487" applyFont="1" applyFill="1" applyBorder="1">
      <alignment vertical="center"/>
    </xf>
    <xf numFmtId="4" fontId="12" fillId="23" borderId="6" xfId="488" applyNumberFormat="1" applyFont="1" applyFill="1" applyBorder="1">
      <alignment horizontal="right" vertical="center"/>
    </xf>
    <xf numFmtId="4" fontId="15" fillId="23" borderId="6" xfId="494" applyNumberFormat="1" applyFont="1" applyFill="1" applyBorder="1">
      <alignment horizontal="right" vertical="center"/>
    </xf>
    <xf numFmtId="10" fontId="12" fillId="4" borderId="6" xfId="489" applyNumberFormat="1" applyFont="1" applyFill="1" applyBorder="1">
      <alignment horizontal="right" vertical="center"/>
    </xf>
    <xf numFmtId="4" fontId="15" fillId="24" borderId="6" xfId="518" applyNumberFormat="1" applyFont="1" applyFill="1" applyBorder="1">
      <alignment horizontal="right" vertical="center"/>
      <protection locked="0"/>
    </xf>
    <xf numFmtId="4" fontId="15" fillId="23" borderId="6" xfId="519" applyNumberFormat="1" applyFont="1" applyFill="1" applyBorder="1">
      <alignment horizontal="right" vertical="center"/>
    </xf>
    <xf numFmtId="192" fontId="12" fillId="4" borderId="6" xfId="490" applyNumberFormat="1" applyFont="1" applyFill="1" applyBorder="1">
      <alignment horizontal="left" vertical="center"/>
    </xf>
    <xf numFmtId="4" fontId="12" fillId="9" borderId="6" xfId="539" applyNumberFormat="1" applyFont="1" applyFill="1" applyBorder="1">
      <alignment horizontal="right" vertical="center" wrapText="1"/>
      <protection locked="0"/>
    </xf>
    <xf numFmtId="4" fontId="15" fillId="9" borderId="6" xfId="500" applyNumberFormat="1" applyFont="1" applyFill="1" applyBorder="1">
      <alignment horizontal="right" vertical="center" wrapText="1"/>
      <protection locked="0"/>
    </xf>
    <xf numFmtId="10" fontId="15" fillId="4" borderId="6" xfId="520" applyNumberFormat="1" applyFont="1" applyFill="1" applyBorder="1">
      <alignment horizontal="right" vertical="center"/>
    </xf>
    <xf numFmtId="204" fontId="16" fillId="9" borderId="6" xfId="0" applyNumberFormat="1" applyFont="1" applyFill="1" applyBorder="1" applyAlignment="1">
      <alignment horizontal="right" vertical="center"/>
    </xf>
    <xf numFmtId="4" fontId="15" fillId="25" borderId="6" xfId="541" applyNumberFormat="1" applyFont="1" applyFill="1" applyBorder="1" applyAlignment="1">
      <alignment horizontal="right" vertical="center"/>
    </xf>
    <xf numFmtId="2" fontId="15" fillId="25" borderId="6" xfId="541" applyNumberFormat="1" applyFont="1" applyFill="1" applyBorder="1" applyAlignment="1">
      <alignment horizontal="right" vertical="center"/>
    </xf>
    <xf numFmtId="204" fontId="16" fillId="26" borderId="6" xfId="0" applyNumberFormat="1" applyFont="1" applyFill="1" applyBorder="1" applyAlignment="1">
      <alignment horizontal="right" vertical="center"/>
    </xf>
    <xf numFmtId="10" fontId="15" fillId="4" borderId="6" xfId="522" applyNumberFormat="1" applyFont="1" applyFill="1" applyBorder="1">
      <alignment horizontal="right" vertical="center"/>
    </xf>
    <xf numFmtId="193" fontId="12" fillId="4" borderId="6" xfId="492" applyNumberFormat="1" applyFont="1" applyFill="1" applyBorder="1">
      <alignment horizontal="left" vertical="center"/>
    </xf>
    <xf numFmtId="10" fontId="15" fillId="4" borderId="6" xfId="515" applyNumberFormat="1" applyFont="1" applyFill="1" applyBorder="1">
      <alignment horizontal="right" vertical="center"/>
      <protection locked="0"/>
    </xf>
    <xf numFmtId="4" fontId="15" fillId="9" borderId="6" xfId="541" applyNumberFormat="1" applyFont="1" applyFill="1" applyBorder="1" applyAlignment="1">
      <alignment horizontal="right" vertical="center" wrapText="1"/>
    </xf>
    <xf numFmtId="192" fontId="12" fillId="4" borderId="8" xfId="493" applyNumberFormat="1" applyFont="1" applyFill="1" applyBorder="1">
      <alignment horizontal="left" vertical="center"/>
    </xf>
    <xf numFmtId="193" fontId="12" fillId="4" borderId="8" xfId="495" applyNumberFormat="1" applyFont="1" applyFill="1" applyBorder="1">
      <alignment horizontal="left" vertical="center"/>
    </xf>
    <xf numFmtId="2" fontId="15" fillId="9" borderId="6" xfId="541" applyNumberFormat="1" applyFont="1" applyFill="1" applyBorder="1" applyAlignment="1">
      <alignment horizontal="right" vertical="center" wrapText="1"/>
    </xf>
    <xf numFmtId="0" fontId="12" fillId="4" borderId="8" xfId="496" applyFont="1" applyFill="1" applyBorder="1">
      <alignment vertical="center"/>
    </xf>
    <xf numFmtId="4" fontId="15" fillId="23" borderId="6" xfId="541" applyNumberFormat="1" applyFont="1" applyFill="1" applyBorder="1" applyAlignment="1">
      <alignment horizontal="right" vertical="center"/>
    </xf>
    <xf numFmtId="4" fontId="15" fillId="23" borderId="6" xfId="516" applyNumberFormat="1" applyFont="1" applyFill="1" applyBorder="1">
      <alignment horizontal="right" vertical="center"/>
      <protection locked="0"/>
    </xf>
    <xf numFmtId="204" fontId="16" fillId="27" borderId="6" xfId="0" applyNumberFormat="1" applyFont="1" applyFill="1" applyBorder="1" applyAlignment="1">
      <alignment horizontal="right" vertical="center"/>
    </xf>
    <xf numFmtId="4" fontId="15" fillId="8" borderId="6" xfId="541" applyNumberFormat="1" applyFont="1" applyFill="1" applyBorder="1" applyAlignment="1">
      <alignment horizontal="right" vertical="center"/>
    </xf>
    <xf numFmtId="204" fontId="16" fillId="8" borderId="6" xfId="0" applyNumberFormat="1" applyFont="1" applyFill="1" applyBorder="1" applyAlignment="1">
      <alignment horizontal="right" vertical="center"/>
    </xf>
    <xf numFmtId="0" fontId="17" fillId="4" borderId="20" xfId="497" applyFont="1" applyFill="1" applyBorder="1">
      <alignment horizontal="left" vertical="center"/>
    </xf>
    <xf numFmtId="2" fontId="15" fillId="13" borderId="6" xfId="541" applyNumberFormat="1" applyFont="1" applyFill="1" applyBorder="1" applyAlignment="1">
      <alignment horizontal="right" vertical="center"/>
    </xf>
    <xf numFmtId="0" fontId="17" fillId="12" borderId="0" xfId="498" applyFont="1" applyFill="1">
      <alignment vertical="top"/>
    </xf>
    <xf numFmtId="0" fontId="12" fillId="4" borderId="16" xfId="499" applyFont="1" applyFill="1" applyBorder="1">
      <alignment vertical="center"/>
    </xf>
    <xf numFmtId="4" fontId="15" fillId="28" borderId="6" xfId="541" applyNumberFormat="1" applyFont="1" applyFill="1" applyBorder="1" applyAlignment="1">
      <alignment horizontal="right" vertical="center"/>
    </xf>
    <xf numFmtId="2" fontId="15" fillId="29" borderId="6" xfId="541" applyNumberFormat="1" applyFont="1" applyFill="1" applyBorder="1" applyAlignment="1">
      <alignment horizontal="right" vertical="center"/>
    </xf>
    <xf numFmtId="204" fontId="16" fillId="29" borderId="6" xfId="0" applyNumberFormat="1" applyFont="1" applyFill="1" applyBorder="1" applyAlignment="1">
      <alignment horizontal="right" vertical="center"/>
    </xf>
    <xf numFmtId="4" fontId="15" fillId="29" borderId="6" xfId="541" applyNumberFormat="1" applyFont="1" applyFill="1" applyBorder="1" applyAlignment="1">
      <alignment horizontal="right" vertical="center"/>
    </xf>
    <xf numFmtId="0" fontId="17" fillId="4" borderId="20" xfId="502" applyFont="1" applyFill="1" applyBorder="1">
      <alignment vertical="center"/>
    </xf>
    <xf numFmtId="0" fontId="12" fillId="4" borderId="20" xfId="503" applyFont="1" applyFill="1" applyBorder="1">
      <alignment vertical="center"/>
    </xf>
    <xf numFmtId="0" fontId="31" fillId="12" borderId="0" xfId="504" applyFont="1" applyFill="1">
      <alignment vertical="top"/>
    </xf>
    <xf numFmtId="204" fontId="15" fillId="25" borderId="6" xfId="541" applyNumberFormat="1" applyFont="1" applyFill="1" applyBorder="1" applyAlignment="1">
      <alignment horizontal="right" vertical="center"/>
    </xf>
    <xf numFmtId="4" fontId="12" fillId="23" borderId="6" xfId="505" applyNumberFormat="1" applyFont="1" applyFill="1" applyBorder="1">
      <alignment horizontal="right" vertical="center"/>
      <protection locked="0"/>
    </xf>
    <xf numFmtId="2" fontId="15" fillId="18" borderId="6" xfId="526" applyNumberFormat="1" applyFont="1" applyFill="1" applyBorder="1">
      <alignment horizontal="right" vertical="center"/>
      <protection locked="0"/>
    </xf>
    <xf numFmtId="2" fontId="15" fillId="18" borderId="6" xfId="541" applyNumberFormat="1" applyFont="1" applyFill="1" applyBorder="1" applyAlignment="1">
      <alignment horizontal="right" vertical="center"/>
    </xf>
    <xf numFmtId="4" fontId="12" fillId="28" borderId="6" xfId="501" applyNumberFormat="1" applyFont="1" applyFill="1" applyBorder="1">
      <alignment horizontal="right" vertical="center"/>
      <protection locked="0"/>
    </xf>
    <xf numFmtId="4" fontId="15" fillId="29" borderId="6" xfId="525" applyNumberFormat="1" applyFont="1" applyFill="1" applyBorder="1">
      <alignment horizontal="right" vertical="center"/>
      <protection locked="0"/>
    </xf>
    <xf numFmtId="4" fontId="15" fillId="29" borderId="6" xfId="524" applyNumberFormat="1" applyFont="1" applyFill="1" applyBorder="1">
      <alignment horizontal="right" vertical="center"/>
      <protection locked="0"/>
    </xf>
    <xf numFmtId="4" fontId="12" fillId="9" borderId="6" xfId="540" applyNumberFormat="1" applyFont="1" applyFill="1" applyBorder="1">
      <alignment horizontal="right" vertical="center" wrapText="1"/>
      <protection locked="0"/>
    </xf>
    <xf numFmtId="4" fontId="15" fillId="9" borderId="6" xfId="521" applyNumberFormat="1" applyFont="1" applyFill="1" applyBorder="1">
      <alignment horizontal="right" vertical="center" wrapText="1"/>
      <protection locked="0"/>
    </xf>
    <xf numFmtId="4" fontId="12" fillId="25" borderId="6" xfId="491" applyNumberFormat="1" applyFont="1" applyFill="1" applyBorder="1">
      <alignment horizontal="right" vertical="center"/>
      <protection locked="0"/>
    </xf>
    <xf numFmtId="4" fontId="15" fillId="25" borderId="6" xfId="517" applyNumberFormat="1" applyFont="1" applyFill="1" applyBorder="1">
      <alignment horizontal="right" vertical="center"/>
    </xf>
    <xf numFmtId="4" fontId="15" fillId="25" borderId="6" xfId="523" applyNumberFormat="1" applyFont="1" applyFill="1" applyBorder="1">
      <alignment horizontal="right" vertical="center"/>
    </xf>
    <xf numFmtId="0" fontId="12" fillId="22" borderId="6" xfId="506" applyFont="1" applyFill="1" applyBorder="1">
      <alignment horizontal="left" vertical="center"/>
    </xf>
    <xf numFmtId="0" fontId="12" fillId="22" borderId="6" xfId="507" applyFont="1" applyFill="1" applyBorder="1">
      <alignment vertical="center"/>
    </xf>
    <xf numFmtId="4" fontId="12" fillId="22" borderId="6" xfId="508" applyNumberFormat="1" applyFont="1" applyFill="1" applyBorder="1">
      <alignment horizontal="right" vertical="center"/>
    </xf>
    <xf numFmtId="4" fontId="15" fillId="22" borderId="6" xfId="512" applyNumberFormat="1" applyFont="1" applyFill="1" applyBorder="1">
      <alignment horizontal="right" vertical="center"/>
    </xf>
    <xf numFmtId="4" fontId="15" fillId="22" borderId="6" xfId="527" applyNumberFormat="1" applyFont="1" applyFill="1" applyBorder="1">
      <alignment horizontal="right" vertical="center"/>
    </xf>
    <xf numFmtId="0" fontId="30" fillId="22" borderId="18" xfId="509" applyFont="1" applyFill="1" applyBorder="1">
      <alignment vertical="center"/>
    </xf>
    <xf numFmtId="4" fontId="12" fillId="3" borderId="6" xfId="510" applyNumberFormat="1" applyFont="1" applyFill="1" applyBorder="1">
      <alignment horizontal="right" vertical="center"/>
    </xf>
    <xf numFmtId="4" fontId="15" fillId="3" borderId="6" xfId="511" applyNumberFormat="1" applyFont="1" applyFill="1" applyBorder="1">
      <alignment horizontal="right" vertical="center" wrapText="1"/>
    </xf>
    <xf numFmtId="4" fontId="15" fillId="3" borderId="6" xfId="528" applyNumberFormat="1" applyFont="1" applyFill="1" applyBorder="1">
      <alignment horizontal="right" vertical="center" wrapText="1"/>
    </xf>
    <xf numFmtId="0" fontId="17" fillId="0" borderId="20" xfId="513" applyFont="1" applyBorder="1">
      <alignment vertical="center"/>
    </xf>
    <xf numFmtId="0" fontId="18" fillId="4" borderId="0" xfId="750" applyFont="1" applyFill="1" applyAlignment="1">
      <alignment horizontal="left" vertical="center"/>
    </xf>
    <xf numFmtId="0" fontId="17" fillId="4" borderId="0" xfId="722" applyFont="1" applyFill="1">
      <alignment horizontal="center" vertical="center"/>
    </xf>
    <xf numFmtId="0" fontId="19" fillId="4" borderId="0" xfId="739" applyFont="1" applyFill="1">
      <alignment horizontal="center" vertical="center"/>
    </xf>
    <xf numFmtId="0" fontId="19" fillId="4" borderId="0" xfId="740" applyFont="1" applyFill="1">
      <alignment horizontal="center" vertical="center" wrapText="1"/>
    </xf>
    <xf numFmtId="0" fontId="15" fillId="4" borderId="0" xfId="723" applyFont="1" applyFill="1">
      <alignment horizontal="center" vertical="center" wrapText="1"/>
    </xf>
    <xf numFmtId="0" fontId="15" fillId="4" borderId="16" xfId="741" applyFont="1" applyFill="1" applyBorder="1">
      <alignment horizontal="center" vertical="center"/>
    </xf>
    <xf numFmtId="0" fontId="15" fillId="4" borderId="18" xfId="742" applyFont="1" applyFill="1" applyBorder="1">
      <alignment horizontal="center" vertical="center"/>
    </xf>
    <xf numFmtId="0" fontId="15" fillId="4" borderId="5" xfId="748" applyFont="1" applyFill="1" applyBorder="1">
      <alignment horizontal="center" vertical="center" wrapText="1"/>
    </xf>
    <xf numFmtId="0" fontId="15" fillId="4" borderId="16" xfId="743" applyFont="1" applyFill="1" applyBorder="1">
      <alignment horizontal="center" vertical="center" wrapText="1"/>
    </xf>
    <xf numFmtId="0" fontId="15" fillId="4" borderId="17" xfId="744" applyFont="1" applyFill="1" applyBorder="1">
      <alignment horizontal="center" vertical="center" wrapText="1"/>
    </xf>
    <xf numFmtId="0" fontId="15" fillId="4" borderId="18" xfId="745" applyFont="1" applyFill="1" applyBorder="1">
      <alignment horizontal="center" vertical="center" wrapText="1"/>
    </xf>
    <xf numFmtId="0" fontId="15" fillId="4" borderId="6" xfId="724" applyFont="1" applyFill="1" applyBorder="1">
      <alignment horizontal="center" vertical="center"/>
    </xf>
    <xf numFmtId="0" fontId="15" fillId="4" borderId="8" xfId="749" applyFont="1" applyFill="1" applyBorder="1">
      <alignment horizontal="center" vertical="center" wrapText="1"/>
    </xf>
    <xf numFmtId="0" fontId="15" fillId="4" borderId="6" xfId="725" applyFont="1" applyFill="1" applyBorder="1">
      <alignment horizontal="center" vertical="center" wrapText="1"/>
    </xf>
    <xf numFmtId="0" fontId="16" fillId="4" borderId="6" xfId="726" applyFont="1" applyFill="1" applyBorder="1">
      <alignment horizontal="center" vertical="center" wrapText="1"/>
    </xf>
    <xf numFmtId="0" fontId="12" fillId="2" borderId="6" xfId="727" applyFont="1" applyFill="1" applyBorder="1">
      <alignment horizontal="center" vertical="center"/>
    </xf>
    <xf numFmtId="4" fontId="12" fillId="9" borderId="6" xfId="728" applyNumberFormat="1" applyFont="1" applyFill="1" applyBorder="1">
      <alignment horizontal="right" vertical="center" wrapText="1"/>
    </xf>
    <xf numFmtId="10" fontId="15" fillId="4" borderId="6" xfId="729" applyNumberFormat="1" applyFont="1" applyFill="1" applyBorder="1">
      <alignment horizontal="right" vertical="center" wrapText="1"/>
    </xf>
    <xf numFmtId="10" fontId="15" fillId="4" borderId="6" xfId="730" applyNumberFormat="1" applyFont="1" applyFill="1" applyBorder="1">
      <alignment horizontal="right" vertical="center" wrapText="1"/>
    </xf>
    <xf numFmtId="0" fontId="12" fillId="4" borderId="6" xfId="731" applyFont="1" applyFill="1" applyBorder="1">
      <alignment horizontal="center" vertical="center"/>
    </xf>
    <xf numFmtId="4" fontId="12" fillId="10" borderId="6" xfId="732" applyNumberFormat="1" applyFont="1" applyFill="1" applyBorder="1">
      <alignment horizontal="right" vertical="center" wrapText="1"/>
      <protection locked="0"/>
    </xf>
    <xf numFmtId="0" fontId="32" fillId="4" borderId="6" xfId="733" applyFont="1" applyFill="1" applyBorder="1">
      <alignment horizontal="center" vertical="center"/>
    </xf>
    <xf numFmtId="4" fontId="32" fillId="10" borderId="6" xfId="734" applyNumberFormat="1" applyFont="1" applyFill="1" applyBorder="1">
      <alignment horizontal="right" vertical="center" wrapText="1"/>
      <protection locked="0"/>
    </xf>
    <xf numFmtId="0" fontId="12" fillId="4" borderId="6" xfId="735" applyFont="1" applyFill="1" applyBorder="1">
      <alignment horizontal="center" vertical="center"/>
    </xf>
    <xf numFmtId="0" fontId="12" fillId="4" borderId="6" xfId="736" applyFont="1" applyFill="1" applyBorder="1">
      <alignment horizontal="center" vertical="center" wrapText="1"/>
    </xf>
    <xf numFmtId="0" fontId="15" fillId="4" borderId="6" xfId="737" applyFont="1" applyFill="1" applyBorder="1">
      <alignment horizontal="center" vertical="center" wrapText="1"/>
    </xf>
    <xf numFmtId="0" fontId="12" fillId="4" borderId="16" xfId="746" applyFont="1" applyFill="1" applyBorder="1">
      <alignment horizontal="center" vertical="center"/>
    </xf>
    <xf numFmtId="0" fontId="12" fillId="4" borderId="18" xfId="747" applyFont="1" applyFill="1" applyBorder="1">
      <alignment horizontal="center" vertical="center"/>
    </xf>
    <xf numFmtId="4" fontId="12" fillId="3" borderId="6" xfId="738" applyNumberFormat="1" applyFont="1" applyFill="1" applyBorder="1">
      <alignment horizontal="right" vertical="center" wrapText="1"/>
    </xf>
    <xf numFmtId="0" fontId="21" fillId="0" borderId="0" xfId="1511" applyFont="1"/>
    <xf numFmtId="0" fontId="21" fillId="0" borderId="0" xfId="1511" applyFont="1" applyFill="1"/>
    <xf numFmtId="0" fontId="3" fillId="0" borderId="0" xfId="1497">
      <alignment vertical="center"/>
    </xf>
    <xf numFmtId="0" fontId="33" fillId="0" borderId="0" xfId="1511" applyFont="1" applyAlignment="1">
      <alignment horizontal="center" vertical="center" wrapText="1"/>
    </xf>
    <xf numFmtId="0" fontId="34" fillId="0" borderId="0" xfId="1511" applyFont="1" applyAlignment="1">
      <alignment vertical="center" wrapText="1"/>
    </xf>
    <xf numFmtId="0" fontId="35" fillId="0" borderId="0" xfId="1511" applyFont="1" applyAlignment="1">
      <alignment horizontal="center" vertical="center" wrapText="1"/>
    </xf>
    <xf numFmtId="49" fontId="36" fillId="0" borderId="0" xfId="1511" applyNumberFormat="1" applyFont="1" applyBorder="1" applyAlignment="1">
      <alignment horizontal="left" vertical="center" wrapText="1" indent="3"/>
    </xf>
    <xf numFmtId="49" fontId="34" fillId="0" borderId="0" xfId="1511" applyNumberFormat="1" applyFont="1" applyAlignment="1">
      <alignment vertical="center" wrapText="1"/>
    </xf>
    <xf numFmtId="49" fontId="36" fillId="0" borderId="0" xfId="1511" applyNumberFormat="1" applyFont="1" applyFill="1" applyAlignment="1">
      <alignment horizontal="left" vertical="center" wrapText="1" indent="3"/>
    </xf>
    <xf numFmtId="49" fontId="34" fillId="0" borderId="0" xfId="1511" applyNumberFormat="1" applyFont="1" applyFill="1" applyAlignment="1">
      <alignment vertical="center" wrapText="1"/>
    </xf>
    <xf numFmtId="49" fontId="36" fillId="0" borderId="0" xfId="1511" applyNumberFormat="1" applyFont="1" applyAlignment="1">
      <alignment horizontal="left" vertical="center" wrapText="1" indent="3"/>
    </xf>
  </cellXfs>
  <cellStyles count="22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x0007_" xfId="49"/>
    <cellStyle name="?鹎%U龡&amp;H齲_x0001_C铣_x0014__x0007__x0001__x0001_" xfId="50"/>
    <cellStyle name="@ET_Style?CF_Style_1" xfId="51"/>
    <cellStyle name="_(081201原稿)政府大专项" xfId="52"/>
    <cellStyle name="_(081201原稿)政府大专项_高新区人代会（2015年含9项基金后市局调整）12(1).12" xfId="53"/>
    <cellStyle name="_(081201原稿)政府大专项_古塔" xfId="54"/>
    <cellStyle name="_(081201原稿)政府大专项_古塔_高新区人代会（2015年含9项基金后市局调整）12(1).12" xfId="55"/>
    <cellStyle name="_(081201原稿)政府大专项_沈阳" xfId="56"/>
    <cellStyle name="_(081201原稿)政府大专项_沈阳_高新区人代会（2015年含9项基金后市局调整）12(1).12" xfId="57"/>
    <cellStyle name="_(081201原稿)政府大专项_沈阳_古塔" xfId="58"/>
    <cellStyle name="_(081201原稿)政府大专项_沈阳_古塔_高新区人代会（2015年含9项基金后市局调整）12(1).12" xfId="59"/>
    <cellStyle name="_(081201原稿)政府大专项_沈阳_义县" xfId="60"/>
    <cellStyle name="_(081201原稿)政府大专项_沈阳_义县_高新区人代会（2015年含9项基金后市局调整）12(1).12" xfId="61"/>
    <cellStyle name="_(081201原稿)政府大专项_义县" xfId="62"/>
    <cellStyle name="_(081201原稿)政府大专项_义县_高新区人代会（2015年含9项基金后市局调整）12(1).12" xfId="63"/>
    <cellStyle name="_（2007 12 3）按专项分类编制2008年养老保险中心部门预算(定稿）" xfId="64"/>
    <cellStyle name="_（2007 12 3）按专项分类编制2008年养老保险中心部门预算(定稿） (2)" xfId="65"/>
    <cellStyle name="_（2007 12 3）按专项分类编制2008年养老保险中心部门预算(定稿） (2)_高新区人代会（2015年含9项基金后市局调整）12(1).12" xfId="66"/>
    <cellStyle name="_（2007 12 3）按专项分类编制2008年养老保险中心部门预算(定稿） (2)_古塔" xfId="67"/>
    <cellStyle name="_（2007 12 3）按专项分类编制2008年养老保险中心部门预算(定稿） (2)_古塔_高新区人代会（2015年含9项基金后市局调整）12(1).12" xfId="68"/>
    <cellStyle name="_（2007 12 3）按专项分类编制2008年养老保险中心部门预算(定稿） (2)_沈阳" xfId="69"/>
    <cellStyle name="_（2007 12 3）按专项分类编制2008年养老保险中心部门预算(定稿） (2)_沈阳_高新区人代会（2015年含9项基金后市局调整）12(1).12" xfId="70"/>
    <cellStyle name="_（2007 12 3）按专项分类编制2008年养老保险中心部门预算(定稿） (2)_沈阳_古塔" xfId="71"/>
    <cellStyle name="_（2007 12 3）按专项分类编制2008年养老保险中心部门预算(定稿） (2)_沈阳_古塔_高新区人代会（2015年含9项基金后市局调整）12(1).12" xfId="72"/>
    <cellStyle name="_（2007 12 3）按专项分类编制2008年养老保险中心部门预算(定稿） (2)_沈阳_义县" xfId="73"/>
    <cellStyle name="_（2007 12 3）按专项分类编制2008年养老保险中心部门预算(定稿） (2)_沈阳_义县_高新区人代会（2015年含9项基金后市局调整）12(1).12" xfId="74"/>
    <cellStyle name="_（2007 12 3）按专项分类编制2008年养老保险中心部门预算(定稿） (2)_义县" xfId="75"/>
    <cellStyle name="_（2007 12 3）按专项分类编制2008年养老保险中心部门预算(定稿） (2)_义县_高新区人代会（2015年含9项基金后市局调整）12(1).12" xfId="76"/>
    <cellStyle name="_（2007 12 3）按专项分类编制2008年养老保险中心部门预算(定稿）_高新区人代会（2015年含9项基金后市局调整）12(1).12" xfId="77"/>
    <cellStyle name="_（2007 12 3）按专项分类编制2008年养老保险中心部门预算(定稿）_古塔" xfId="78"/>
    <cellStyle name="_（2007 12 3）按专项分类编制2008年养老保险中心部门预算(定稿）_古塔_高新区人代会（2015年含9项基金后市局调整）12(1).12" xfId="79"/>
    <cellStyle name="_（2007 12 3）按专项分类编制2008年养老保险中心部门预算(定稿）_沈阳" xfId="80"/>
    <cellStyle name="_（2007 12 3）按专项分类编制2008年养老保险中心部门预算(定稿）_沈阳_高新区人代会（2015年含9项基金后市局调整）12(1).12" xfId="81"/>
    <cellStyle name="_（2007 12 3）按专项分类编制2008年养老保险中心部门预算(定稿）_沈阳_古塔" xfId="82"/>
    <cellStyle name="_（2007 12 3）按专项分类编制2008年养老保险中心部门预算(定稿）_沈阳_古塔_高新区人代会（2015年含9项基金后市局调整）12(1).12" xfId="83"/>
    <cellStyle name="_（2007 12 3）按专项分类编制2008年养老保险中心部门预算(定稿）_沈阳_义县" xfId="84"/>
    <cellStyle name="_（2007 12 3）按专项分类编制2008年养老保险中心部门预算(定稿）_沈阳_义县_高新区人代会（2015年含9项基金后市局调整）12(1).12" xfId="85"/>
    <cellStyle name="_（2007 12 3）按专项分类编制2008年养老保险中心部门预算(定稿）_义县" xfId="86"/>
    <cellStyle name="_（2007 12 3）按专项分类编制2008年养老保险中心部门预算(定稿）_义县_高新区人代会（2015年含9项基金后市局调整）12(1).12" xfId="87"/>
    <cellStyle name="_08教科文处专项汇总专项总表" xfId="88"/>
    <cellStyle name="_08经建部门专项" xfId="89"/>
    <cellStyle name="_08流通处部门专项汇总1" xfId="90"/>
    <cellStyle name="_08政法处部门专项（第四稿）报预算" xfId="91"/>
    <cellStyle name="_08政法处部门专项（正确稿分类）含结转项目" xfId="92"/>
    <cellStyle name="_12.24调08综合处部门专项1" xfId="93"/>
    <cellStyle name="_14新宾" xfId="94"/>
    <cellStyle name="_2002-2005年省对市补助情况表(最后)" xfId="95"/>
    <cellStyle name="_2005年收支预计和2006年收入预算" xfId="96"/>
    <cellStyle name="_2005年预算" xfId="97"/>
    <cellStyle name="_2006年预算（收入增幅13％，支出16％）-12月20日修改" xfId="98"/>
    <cellStyle name="_2007年11月加班（市长汇报） (2)" xfId="99"/>
    <cellStyle name="_2007年11月加班（市长汇报） (2)_高新区人代会（2015年含9项基金后市局调整）12(1).12" xfId="100"/>
    <cellStyle name="_2007年11月加班（市长汇报） (2)_古塔" xfId="101"/>
    <cellStyle name="_2007年11月加班（市长汇报） (2)_古塔_高新区人代会（2015年含9项基金后市局调整）12(1).12" xfId="102"/>
    <cellStyle name="_2007年11月加班（市长汇报） (2)_沈阳" xfId="103"/>
    <cellStyle name="_2007年11月加班（市长汇报） (2)_沈阳_高新区人代会（2015年含9项基金后市局调整）12(1).12" xfId="104"/>
    <cellStyle name="_2007年11月加班（市长汇报） (2)_沈阳_古塔" xfId="105"/>
    <cellStyle name="_2007年11月加班（市长汇报） (2)_沈阳_古塔_高新区人代会（2015年含9项基金后市局调整）12(1).12" xfId="106"/>
    <cellStyle name="_2007年11月加班（市长汇报） (2)_沈阳_义县" xfId="107"/>
    <cellStyle name="_2007年11月加班（市长汇报） (2)_沈阳_义县_高新区人代会（2015年含9项基金后市局调整）12(1).12" xfId="108"/>
    <cellStyle name="_2007年11月加班（市长汇报） (2)_义县" xfId="109"/>
    <cellStyle name="_2007年11月加班（市长汇报） (2)_义县_高新区人代会（2015年含9项基金后市局调整）12(1).12" xfId="110"/>
    <cellStyle name="_2007年市本级政府专项资金支出完成情况统计表(最后)" xfId="111"/>
    <cellStyle name="_2007年市本级政府专项资金支出完成情况统计表(最后)_高新区人代会（2015年含9项基金后市局调整）12(1).12" xfId="112"/>
    <cellStyle name="_2007年市本级政府专项资金支出完成情况统计表(最后)_古塔" xfId="113"/>
    <cellStyle name="_2007年市本级政府专项资金支出完成情况统计表(最后)_古塔_高新区人代会（2015年含9项基金后市局调整）12(1).12" xfId="114"/>
    <cellStyle name="_2007年市本级政府专项资金支出完成情况统计表(最后)_沈阳" xfId="115"/>
    <cellStyle name="_2007年市本级政府专项资金支出完成情况统计表(最后)_沈阳_高新区人代会（2015年含9项基金后市局调整）12(1).12" xfId="116"/>
    <cellStyle name="_2007年市本级政府专项资金支出完成情况统计表(最后)_沈阳_古塔" xfId="117"/>
    <cellStyle name="_2007年市本级政府专项资金支出完成情况统计表(最后)_沈阳_古塔_高新区人代会（2015年含9项基金后市局调整）12(1).12" xfId="118"/>
    <cellStyle name="_2007年市本级政府专项资金支出完成情况统计表(最后)_沈阳_义县" xfId="119"/>
    <cellStyle name="_2007年市本级政府专项资金支出完成情况统计表(最后)_沈阳_义县_高新区人代会（2015年含9项基金后市局调整）12(1).12" xfId="120"/>
    <cellStyle name="_2007年市本级政府专项资金支出完成情况统计表(最后)_义县" xfId="121"/>
    <cellStyle name="_2007年市本级政府专项资金支出完成情况统计表(最后)_义县_高新区人代会（2015年含9项基金后市局调整）12(1).12" xfId="122"/>
    <cellStyle name="_2008年分管部门财力需求情况第三次测算" xfId="123"/>
    <cellStyle name="_2008年分管部门财力需求情况第三次测算_高新区人代会（2015年含9项基金后市局调整）12(1).12" xfId="124"/>
    <cellStyle name="_2008年分管部门财力需求情况第三次测算_古塔" xfId="125"/>
    <cellStyle name="_2008年分管部门财力需求情况第三次测算_古塔_高新区人代会（2015年含9项基金后市局调整）12(1).12" xfId="126"/>
    <cellStyle name="_2008年分管部门财力需求情况第三次测算_沈阳" xfId="127"/>
    <cellStyle name="_2008年分管部门财力需求情况第三次测算_沈阳_高新区人代会（2015年含9项基金后市局调整）12(1).12" xfId="128"/>
    <cellStyle name="_2008年分管部门财力需求情况第三次测算_沈阳_古塔" xfId="129"/>
    <cellStyle name="_2008年分管部门财力需求情况第三次测算_沈阳_古塔_高新区人代会（2015年含9项基金后市局调整）12(1).12" xfId="130"/>
    <cellStyle name="_2008年分管部门财力需求情况第三次测算_沈阳_义县" xfId="131"/>
    <cellStyle name="_2008年分管部门财力需求情况第三次测算_沈阳_义县_高新区人代会（2015年含9项基金后市局调整）12(1).12" xfId="132"/>
    <cellStyle name="_2008年分管部门财力需求情况第三次测算_义县" xfId="133"/>
    <cellStyle name="_2008年分管部门财力需求情况第三次测算_义县_高新区人代会（2015年含9项基金后市局调整）12(1).12" xfId="134"/>
    <cellStyle name="_2008年结算明细事项" xfId="135"/>
    <cellStyle name="_2008年市本级政府专项资金支出预算安排情况统计表(最后)" xfId="136"/>
    <cellStyle name="_2008年市本级政府专项资金支出预算安排情况统计表(最后)_高新区人代会（2015年含9项基金后市局调整）12(1).12" xfId="137"/>
    <cellStyle name="_2008年市本级政府专项资金支出预算安排情况统计表(最后)_古塔" xfId="138"/>
    <cellStyle name="_2008年市本级政府专项资金支出预算安排情况统计表(最后)_古塔_高新区人代会（2015年含9项基金后市局调整）12(1).12" xfId="139"/>
    <cellStyle name="_2008年市本级政府专项资金支出预算安排情况统计表(最后)_沈阳" xfId="140"/>
    <cellStyle name="_2008年市本级政府专项资金支出预算安排情况统计表(最后)_沈阳_高新区人代会（2015年含9项基金后市局调整）12(1).12" xfId="141"/>
    <cellStyle name="_2008年市本级政府专项资金支出预算安排情况统计表(最后)_沈阳_古塔" xfId="142"/>
    <cellStyle name="_2008年市本级政府专项资金支出预算安排情况统计表(最后)_沈阳_古塔_高新区人代会（2015年含9项基金后市局调整）12(1).12" xfId="143"/>
    <cellStyle name="_2008年市本级政府专项资金支出预算安排情况统计表(最后)_沈阳_义县" xfId="144"/>
    <cellStyle name="_2008年市本级政府专项资金支出预算安排情况统计表(最后)_沈阳_义县_高新区人代会（2015年含9项基金后市局调整）12(1).12" xfId="145"/>
    <cellStyle name="_2008年市本级政府专项资金支出预算安排情况统计表(最后)_义县" xfId="146"/>
    <cellStyle name="_2008年市本级政府专项资金支出预算安排情况统计表(最后)_义县_高新区人代会（2015年含9项基金后市局调整）12(1).12" xfId="147"/>
    <cellStyle name="_2008年总分机构基本情况表（090211)" xfId="148"/>
    <cellStyle name="_2008年总分机构基本情况表（090211)_高新区人代会（2015年含9项基金后市局调整）12(1).12" xfId="149"/>
    <cellStyle name="_2008年总分机构基本情况表（090211)_古塔" xfId="150"/>
    <cellStyle name="_2008年总分机构基本情况表（090211)_古塔_高新区人代会（2015年含9项基金后市局调整）12(1).12" xfId="151"/>
    <cellStyle name="_2008年总分机构基本情况表（090211)_沈阳" xfId="152"/>
    <cellStyle name="_2008年总分机构基本情况表（090211)_沈阳_高新区人代会（2015年含9项基金后市局调整）12(1).12" xfId="153"/>
    <cellStyle name="_2008年总分机构基本情况表（090211)_沈阳_古塔" xfId="154"/>
    <cellStyle name="_2008年总分机构基本情况表（090211)_沈阳_古塔_高新区人代会（2015年含9项基金后市局调整）12(1).12" xfId="155"/>
    <cellStyle name="_2008年总分机构基本情况表（090211)_沈阳_义县" xfId="156"/>
    <cellStyle name="_2008年总分机构基本情况表（090211)_沈阳_义县_高新区人代会（2015年含9项基金后市局调整）12(1).12" xfId="157"/>
    <cellStyle name="_2008年总分机构基本情况表（090211)_义县" xfId="158"/>
    <cellStyle name="_2008年总分机构基本情况表（090211)_义县_高新区人代会（2015年含9项基金后市局调整）12(1).12" xfId="159"/>
    <cellStyle name="_2008年总分机构基本情况表（定稿)" xfId="160"/>
    <cellStyle name="_2008年总分机构基本情况表（定稿)_高新区人代会（2015年含9项基金后市局调整）12(1).12" xfId="161"/>
    <cellStyle name="_2008年总分机构基本情况表（定稿)_古塔" xfId="162"/>
    <cellStyle name="_2008年总分机构基本情况表（定稿)_古塔_高新区人代会（2015年含9项基金后市局调整）12(1).12" xfId="163"/>
    <cellStyle name="_2008年总分机构基本情况表（定稿)_沈阳" xfId="164"/>
    <cellStyle name="_2008年总分机构基本情况表（定稿)_沈阳_高新区人代会（2015年含9项基金后市局调整）12(1).12" xfId="165"/>
    <cellStyle name="_2008年总分机构基本情况表（定稿)_沈阳_古塔" xfId="166"/>
    <cellStyle name="_2008年总分机构基本情况表（定稿)_沈阳_古塔_高新区人代会（2015年含9项基金后市局调整）12(1).12" xfId="167"/>
    <cellStyle name="_2008年总分机构基本情况表（定稿)_沈阳_义县" xfId="168"/>
    <cellStyle name="_2008年总分机构基本情况表（定稿)_沈阳_义县_高新区人代会（2015年含9项基金后市局调整）12(1).12" xfId="169"/>
    <cellStyle name="_2008年总分机构基本情况表（定稿)_义县" xfId="170"/>
    <cellStyle name="_2008年总分机构基本情况表（定稿)_义县_高新区人代会（2015年含9项基金后市局调整）12(1).12" xfId="171"/>
    <cellStyle name="_20100326高清市院遂宁检察院1080P配置清单26日改" xfId="172"/>
    <cellStyle name="_Book1" xfId="173"/>
    <cellStyle name="_Book1_1" xfId="174"/>
    <cellStyle name="_Book1_2" xfId="175"/>
    <cellStyle name="_Book1_3.公共财政预算平衡" xfId="176"/>
    <cellStyle name="_Book1_高新区人代会（2015年含9项基金后市局调整）12(1).12" xfId="177"/>
    <cellStyle name="_Book1_古塔" xfId="178"/>
    <cellStyle name="_Book1_古塔_高新区人代会（2015年含9项基金后市局调整）12(1).12" xfId="179"/>
    <cellStyle name="_Book1_沈阳" xfId="180"/>
    <cellStyle name="_Book1_沈阳_高新区人代会（2015年含9项基金后市局调整）12(1).12" xfId="181"/>
    <cellStyle name="_Book1_沈阳_古塔" xfId="182"/>
    <cellStyle name="_Book1_沈阳_古塔_高新区人代会（2015年含9项基金后市局调整）12(1).12" xfId="183"/>
    <cellStyle name="_Book1_沈阳_义县" xfId="184"/>
    <cellStyle name="_Book1_沈阳_义县_高新区人代会（2015年含9项基金后市局调整）12(1).12" xfId="185"/>
    <cellStyle name="_Book1_义县" xfId="186"/>
    <cellStyle name="_Book1_义县_高新区人代会（2015年含9项基金后市局调整）12(1).12" xfId="187"/>
    <cellStyle name="_Book2 (6)" xfId="188"/>
    <cellStyle name="_ET_STYLE_NoName_00_" xfId="189"/>
    <cellStyle name="_ET_STYLE_NoName_00__3.公共财政预算平衡" xfId="190"/>
    <cellStyle name="_ET_STYLE_NoName_00__Book1" xfId="191"/>
    <cellStyle name="_ET_STYLE_NoName_00__Book1_1" xfId="192"/>
    <cellStyle name="_ET_STYLE_NoName_00__Sheet3" xfId="193"/>
    <cellStyle name="_ET_STYLE_NoName_00__县级基本财力保障机制2011年发文附表(资金分配)" xfId="194"/>
    <cellStyle name="_norma1" xfId="195"/>
    <cellStyle name="_报局党组(部门预算）改20080107 (3)" xfId="196"/>
    <cellStyle name="_表7" xfId="197"/>
    <cellStyle name="_表7_高新区人代会（2015年含9项基金后市局调整）12(1).12" xfId="198"/>
    <cellStyle name="_表7_古塔" xfId="199"/>
    <cellStyle name="_表7_古塔_高新区人代会（2015年含9项基金后市局调整）12(1).12" xfId="200"/>
    <cellStyle name="_表7_沈阳" xfId="201"/>
    <cellStyle name="_表7_沈阳_高新区人代会（2015年含9项基金后市局调整）12(1).12" xfId="202"/>
    <cellStyle name="_表7_沈阳_古塔" xfId="203"/>
    <cellStyle name="_表7_沈阳_古塔_高新区人代会（2015年含9项基金后市局调整）12(1).12" xfId="204"/>
    <cellStyle name="_表7_沈阳_义县" xfId="205"/>
    <cellStyle name="_表7_沈阳_义县_高新区人代会（2015年含9项基金后市局调整）12(1).12" xfId="206"/>
    <cellStyle name="_表7_义县" xfId="207"/>
    <cellStyle name="_表7_义县_高新区人代会（2015年含9项基金后市局调整）12(1).12" xfId="208"/>
    <cellStyle name="_布置县区(平衡部分）" xfId="209"/>
    <cellStyle name="_部门预算需求20071207郭立新" xfId="210"/>
    <cellStyle name="_部门预算需求20071207郭立新_高新区人代会（2015年含9项基金后市局调整）12(1).12" xfId="211"/>
    <cellStyle name="_部门预算需求20071207郭立新_古塔" xfId="212"/>
    <cellStyle name="_部门预算需求20071207郭立新_古塔_高新区人代会（2015年含9项基金后市局调整）12(1).12" xfId="213"/>
    <cellStyle name="_部门预算需求20071207郭立新_沈阳" xfId="214"/>
    <cellStyle name="_部门预算需求20071207郭立新_沈阳_高新区人代会（2015年含9项基金后市局调整）12(1).12" xfId="215"/>
    <cellStyle name="_部门预算需求20071207郭立新_沈阳_古塔" xfId="216"/>
    <cellStyle name="_部门预算需求20071207郭立新_沈阳_古塔_高新区人代会（2015年含9项基金后市局调整）12(1).12" xfId="217"/>
    <cellStyle name="_部门预算需求20071207郭立新_沈阳_义县" xfId="218"/>
    <cellStyle name="_部门预算需求20071207郭立新_沈阳_义县_高新区人代会（2015年含9项基金后市局调整）12(1).12" xfId="219"/>
    <cellStyle name="_部门预算需求20071207郭立新_义县" xfId="220"/>
    <cellStyle name="_部门预算需求20071207郭立新_义县_高新区人代会（2015年含9项基金后市局调整）12(1).12" xfId="221"/>
    <cellStyle name="_大连市2005年一般预算收入完成情况监控表12.19" xfId="222"/>
    <cellStyle name="_大型活动" xfId="223"/>
    <cellStyle name="_大型活动_高新区人代会（2015年含9项基金后市局调整）12(1).12" xfId="224"/>
    <cellStyle name="_大型活动_古塔" xfId="225"/>
    <cellStyle name="_大型活动_古塔_高新区人代会（2015年含9项基金后市局调整）12(1).12" xfId="226"/>
    <cellStyle name="_大型活动_沈阳" xfId="227"/>
    <cellStyle name="_大型活动_沈阳_高新区人代会（2015年含9项基金后市局调整）12(1).12" xfId="228"/>
    <cellStyle name="_大型活动_沈阳_古塔" xfId="229"/>
    <cellStyle name="_大型活动_沈阳_古塔_高新区人代会（2015年含9项基金后市局调整）12(1).12" xfId="230"/>
    <cellStyle name="_大型活动_沈阳_义县" xfId="231"/>
    <cellStyle name="_大型活动_沈阳_义县_高新区人代会（2015年含9项基金后市局调整）12(1).12" xfId="232"/>
    <cellStyle name="_大型活动_义县" xfId="233"/>
    <cellStyle name="_大型活动_义县_高新区人代会（2015年含9项基金后市局调整）12(1).12" xfId="234"/>
    <cellStyle name="_非税报人代会报告附表（基金）2015(1).1.4" xfId="235"/>
    <cellStyle name="_附表表样（政法处）" xfId="236"/>
    <cellStyle name="_附表表样（政法处）_高新区人代会（2015年含9项基金后市局调整）12(1).12" xfId="237"/>
    <cellStyle name="_附表表样（政法处）_古塔" xfId="238"/>
    <cellStyle name="_附表表样（政法处）_古塔_高新区人代会（2015年含9项基金后市局调整）12(1).12" xfId="239"/>
    <cellStyle name="_附表表样（政法处）_沈阳" xfId="240"/>
    <cellStyle name="_附表表样（政法处）_沈阳_高新区人代会（2015年含9项基金后市局调整）12(1).12" xfId="241"/>
    <cellStyle name="_附表表样（政法处）_沈阳_古塔" xfId="242"/>
    <cellStyle name="_附表表样（政法处）_沈阳_古塔_高新区人代会（2015年含9项基金后市局调整）12(1).12" xfId="243"/>
    <cellStyle name="_附表表样（政法处）_沈阳_义县" xfId="244"/>
    <cellStyle name="_附表表样（政法处）_沈阳_义县_高新区人代会（2015年含9项基金后市局调整）12(1).12" xfId="245"/>
    <cellStyle name="_附表表样（政法处）_义县" xfId="246"/>
    <cellStyle name="_附表表样（政法处）_义县_高新区人代会（2015年含9项基金后市局调整）12(1).12" xfId="247"/>
    <cellStyle name="_副本2003年全国县级财政情况表" xfId="248"/>
    <cellStyle name="_副本2009年国税总分机构" xfId="249"/>
    <cellStyle name="_副本2009年国税总分机构_高新区人代会（2015年含9项基金后市局调整）12(1).12" xfId="250"/>
    <cellStyle name="_副本2009年国税总分机构_古塔" xfId="251"/>
    <cellStyle name="_副本2009年国税总分机构_古塔_高新区人代会（2015年含9项基金后市局调整）12(1).12" xfId="252"/>
    <cellStyle name="_副本2009年国税总分机构_义县" xfId="253"/>
    <cellStyle name="_副本2009年国税总分机构_义县_高新区人代会（2015年含9项基金后市局调整）12(1).12" xfId="254"/>
    <cellStyle name="_各市加班表-支出" xfId="255"/>
    <cellStyle name="_汇总表5%还原(20080130" xfId="256"/>
    <cellStyle name="_汇总表5%还原(20080130_高新区人代会（2015年含9项基金后市局调整）12(1).12" xfId="257"/>
    <cellStyle name="_汇总表5%还原(20080130_古塔" xfId="258"/>
    <cellStyle name="_汇总表5%还原(20080130_古塔_高新区人代会（2015年含9项基金后市局调整）12(1).12" xfId="259"/>
    <cellStyle name="_汇总表5%还原(20080130_沈阳" xfId="260"/>
    <cellStyle name="_汇总表5%还原(20080130_沈阳_高新区人代会（2015年含9项基金后市局调整）12(1).12" xfId="261"/>
    <cellStyle name="_汇总表5%还原(20080130_沈阳_古塔" xfId="262"/>
    <cellStyle name="_汇总表5%还原(20080130_沈阳_古塔_高新区人代会（2015年含9项基金后市局调整）12(1).12" xfId="263"/>
    <cellStyle name="_汇总表5%还原(20080130_沈阳_义县" xfId="264"/>
    <cellStyle name="_汇总表5%还原(20080130_沈阳_义县_高新区人代会（2015年含9项基金后市局调整）12(1).12" xfId="265"/>
    <cellStyle name="_汇总表5%还原(20080130_义县" xfId="266"/>
    <cellStyle name="_汇总表5%还原(20080130_义县_高新区人代会（2015年含9项基金后市局调整）12(1).12" xfId="267"/>
    <cellStyle name="_农业处填报12.9" xfId="268"/>
    <cellStyle name="_农业处填报12.9_高新区人代会（2015年含9项基金后市局调整）12(1).12" xfId="269"/>
    <cellStyle name="_农业处填报12.9_古塔" xfId="270"/>
    <cellStyle name="_农业处填报12.9_古塔_高新区人代会（2015年含9项基金后市局调整）12(1).12" xfId="271"/>
    <cellStyle name="_农业处填报12.9_沈阳" xfId="272"/>
    <cellStyle name="_农业处填报12.9_沈阳_高新区人代会（2015年含9项基金后市局调整）12(1).12" xfId="273"/>
    <cellStyle name="_农业处填报12.9_沈阳_古塔" xfId="274"/>
    <cellStyle name="_农业处填报12.9_沈阳_古塔_高新区人代会（2015年含9项基金后市局调整）12(1).12" xfId="275"/>
    <cellStyle name="_农业处填报12.9_沈阳_义县" xfId="276"/>
    <cellStyle name="_农业处填报12.9_沈阳_义县_高新区人代会（2015年含9项基金后市局调整）12(1).12" xfId="277"/>
    <cellStyle name="_农业处填报12.9_义县" xfId="278"/>
    <cellStyle name="_农业处填报12.9_义县_高新区人代会（2015年含9项基金后市局调整）12(1).12" xfId="279"/>
    <cellStyle name="_企业处08专项预算(071227)" xfId="280"/>
    <cellStyle name="_弱电系统设备配置报价清单" xfId="281"/>
    <cellStyle name="_上半年分析附表（报李市长）" xfId="282"/>
    <cellStyle name="_社保部门预算项目情况表(2007 12 25)" xfId="283"/>
    <cellStyle name="_省内14市02-07年一般预算收入增幅比较表" xfId="284"/>
    <cellStyle name="_省厅人代会一般公共预算表格表样" xfId="285"/>
    <cellStyle name="_市本级部门项目支出需求及预算安排情况表" xfId="286"/>
    <cellStyle name="_市本级部门项目支出需求及预算安排情况表_高新区人代会（2015年含9项基金后市局调整）12(1).12" xfId="287"/>
    <cellStyle name="_市本级部门项目支出需求及预算安排情况表_古塔" xfId="288"/>
    <cellStyle name="_市本级部门项目支出需求及预算安排情况表_古塔_高新区人代会（2015年含9项基金后市局调整）12(1).12" xfId="289"/>
    <cellStyle name="_市本级部门项目支出需求及预算安排情况表_沈阳" xfId="290"/>
    <cellStyle name="_市本级部门项目支出需求及预算安排情况表_沈阳_高新区人代会（2015年含9项基金后市局调整）12(1).12" xfId="291"/>
    <cellStyle name="_市本级部门项目支出需求及预算安排情况表_沈阳_古塔" xfId="292"/>
    <cellStyle name="_市本级部门项目支出需求及预算安排情况表_沈阳_古塔_高新区人代会（2015年含9项基金后市局调整）12(1).12" xfId="293"/>
    <cellStyle name="_市本级部门项目支出需求及预算安排情况表_沈阳_义县" xfId="294"/>
    <cellStyle name="_市本级部门项目支出需求及预算安排情况表_沈阳_义县_高新区人代会（2015年含9项基金后市局调整）12(1).12" xfId="295"/>
    <cellStyle name="_市本级部门项目支出需求及预算安排情况表_义县" xfId="296"/>
    <cellStyle name="_市本级部门项目支出需求及预算安排情况表_义县_高新区人代会（2015年含9项基金后市局调整）12(1).12" xfId="297"/>
    <cellStyle name="_夏市长报表" xfId="298"/>
    <cellStyle name="_综合专项资金（报预算）" xfId="299"/>
    <cellStyle name="_综合专项资金（报预算）_高新区人代会（2015年含9项基金后市局调整）12(1).12" xfId="300"/>
    <cellStyle name="_综合专项资金（报预算）_古塔" xfId="301"/>
    <cellStyle name="_综合专项资金（报预算）_古塔_高新区人代会（2015年含9项基金后市局调整）12(1).12" xfId="302"/>
    <cellStyle name="_综合专项资金（报预算）_沈阳" xfId="303"/>
    <cellStyle name="_综合专项资金（报预算）_沈阳_高新区人代会（2015年含9项基金后市局调整）12(1).12" xfId="304"/>
    <cellStyle name="_综合专项资金（报预算）_沈阳_古塔" xfId="305"/>
    <cellStyle name="_综合专项资金（报预算）_沈阳_古塔_高新区人代会（2015年含9项基金后市局调整）12(1).12" xfId="306"/>
    <cellStyle name="_综合专项资金（报预算）_沈阳_义县" xfId="307"/>
    <cellStyle name="_综合专项资金（报预算）_沈阳_义县_高新区人代会（2015年含9项基金后市局调整）12(1).12" xfId="308"/>
    <cellStyle name="_综合专项资金（报预算）_义县" xfId="309"/>
    <cellStyle name="_综合专项资金（报预算）_义县_高新区人代会（2015年含9项基金后市局调整）12(1).12" xfId="310"/>
    <cellStyle name="0,0_x000d__x000a_NA_x000d__x000a_" xfId="311"/>
    <cellStyle name="0,0_x000d__x000a_NA_x000d__x000a_ 2" xfId="312"/>
    <cellStyle name="0,0_x000d__x000a_NA_x000d__x000a_ 2 2" xfId="313"/>
    <cellStyle name="0,0_x000d__x000a_NA_x000d__x000a_ 2 2 2" xfId="314"/>
    <cellStyle name="0,0_x000d__x000a_NA_x000d__x000a_ 2 2 3" xfId="315"/>
    <cellStyle name="0,0_x000d__x000a_NA_x000d__x000a_ 2 2_3.公共财政预算平衡" xfId="316"/>
    <cellStyle name="0,0_x000d__x000a_NA_x000d__x000a_ 2 3" xfId="317"/>
    <cellStyle name="0,0_x000d__x000a_NA_x000d__x000a_ 2 4" xfId="318"/>
    <cellStyle name="0,0_x000d__x000a_NA_x000d__x000a_ 2_3.公共财政预算平衡" xfId="319"/>
    <cellStyle name="0,0_x000d__x000a_NA_x000d__x000a_ 3" xfId="320"/>
    <cellStyle name="0,0_x000d__x000a_NA_x000d__x000a_ 3 2" xfId="321"/>
    <cellStyle name="0,0_x000d__x000a_NA_x000d__x000a_ 3 2 2" xfId="322"/>
    <cellStyle name="0,0_x000d__x000a_NA_x000d__x000a_ 3 2 3" xfId="323"/>
    <cellStyle name="0,0_x000d__x000a_NA_x000d__x000a_ 3 2_3.公共财政预算平衡" xfId="324"/>
    <cellStyle name="0,0_x000d__x000a_NA_x000d__x000a_ 3 3" xfId="325"/>
    <cellStyle name="0,0_x000d__x000a_NA_x000d__x000a_ 3 4" xfId="326"/>
    <cellStyle name="0,0_x000d__x000a_NA_x000d__x000a_ 3_3.公共财政预算平衡" xfId="327"/>
    <cellStyle name="0,0_x000d__x000a_NA_x000d__x000a_ 4" xfId="328"/>
    <cellStyle name="0,0_x000d__x000a_NA_x000d__x000a_ 5" xfId="329"/>
    <cellStyle name="0,0_x000d__x000a_NA_x000d__x000a__3.公共财政预算平衡" xfId="330"/>
    <cellStyle name="6mal" xfId="331"/>
    <cellStyle name="Accent1" xfId="332"/>
    <cellStyle name="Accent1 - 20%" xfId="333"/>
    <cellStyle name="Accent1 - 40%" xfId="334"/>
    <cellStyle name="Accent1 - 60%" xfId="335"/>
    <cellStyle name="Accent1_2006年33甘肃" xfId="336"/>
    <cellStyle name="Accent2" xfId="337"/>
    <cellStyle name="Accent2 - 20%" xfId="338"/>
    <cellStyle name="Accent2 - 40%" xfId="339"/>
    <cellStyle name="Accent2 - 60%" xfId="340"/>
    <cellStyle name="Accent2_2006年33甘肃" xfId="341"/>
    <cellStyle name="Accent3" xfId="342"/>
    <cellStyle name="Accent3 - 20%" xfId="343"/>
    <cellStyle name="Accent3 - 40%" xfId="344"/>
    <cellStyle name="Accent3 - 60%" xfId="345"/>
    <cellStyle name="Accent3_2006年33甘肃" xfId="346"/>
    <cellStyle name="Accent4" xfId="347"/>
    <cellStyle name="Accent4 - 20%" xfId="348"/>
    <cellStyle name="Accent4 - 40%" xfId="349"/>
    <cellStyle name="Accent4 - 60%" xfId="350"/>
    <cellStyle name="Accent4_3.公共财政预算平衡" xfId="351"/>
    <cellStyle name="Accent5" xfId="352"/>
    <cellStyle name="Accent5 - 20%" xfId="353"/>
    <cellStyle name="Accent5 - 40%" xfId="354"/>
    <cellStyle name="Accent5 - 60%" xfId="355"/>
    <cellStyle name="Accent5_3.公共财政预算平衡" xfId="356"/>
    <cellStyle name="Accent6" xfId="357"/>
    <cellStyle name="Accent6 - 20%" xfId="358"/>
    <cellStyle name="Accent6 - 40%" xfId="359"/>
    <cellStyle name="Accent6 - 60%" xfId="360"/>
    <cellStyle name="Accent6_2006年33甘肃" xfId="361"/>
    <cellStyle name="args.style" xfId="362"/>
    <cellStyle name="Calc Currency (0)" xfId="363"/>
    <cellStyle name="ColLevel_0" xfId="364"/>
    <cellStyle name="Comma [0]" xfId="365"/>
    <cellStyle name="comma zerodec" xfId="366"/>
    <cellStyle name="Comma_!!!GO" xfId="367"/>
    <cellStyle name="Currency [0]" xfId="368"/>
    <cellStyle name="Currency_!!!GO" xfId="369"/>
    <cellStyle name="Currency1" xfId="370"/>
    <cellStyle name="Date" xfId="371"/>
    <cellStyle name="Dollar (zero dec)" xfId="372"/>
    <cellStyle name="Fixed" xfId="373"/>
    <cellStyle name="Grey" xfId="374"/>
    <cellStyle name="Header1" xfId="375"/>
    <cellStyle name="Header2" xfId="376"/>
    <cellStyle name="HEADING1" xfId="377"/>
    <cellStyle name="HEADING2" xfId="378"/>
    <cellStyle name="Input [yellow]" xfId="379"/>
    <cellStyle name="Input Cells" xfId="380"/>
    <cellStyle name="Linked Cells" xfId="381"/>
    <cellStyle name="Millares [0]_96 Risk" xfId="382"/>
    <cellStyle name="Millares_96 Risk" xfId="383"/>
    <cellStyle name="Milliers [0]_!!!GO" xfId="384"/>
    <cellStyle name="Milliers_!!!GO" xfId="385"/>
    <cellStyle name="Moneda [0]_96 Risk" xfId="386"/>
    <cellStyle name="Moneda_96 Risk" xfId="387"/>
    <cellStyle name="Mon閠aire [0]_!!!GO" xfId="388"/>
    <cellStyle name="Mon閠aire_!!!GO" xfId="389"/>
    <cellStyle name="New Times Roman" xfId="390"/>
    <cellStyle name="no dec" xfId="391"/>
    <cellStyle name="Norma,_laroux_4_营业在建 (2)_E21" xfId="392"/>
    <cellStyle name="Normal - Style1" xfId="393"/>
    <cellStyle name="Normal_!!!GO" xfId="394"/>
    <cellStyle name="per.style" xfId="395"/>
    <cellStyle name="Percent [2]" xfId="396"/>
    <cellStyle name="Percent_!!!GO" xfId="397"/>
    <cellStyle name="Pourcentage_pldt" xfId="398"/>
    <cellStyle name="PSChar" xfId="399"/>
    <cellStyle name="PSDate" xfId="400"/>
    <cellStyle name="PSDec" xfId="401"/>
    <cellStyle name="PSHeading" xfId="402"/>
    <cellStyle name="PSInt" xfId="403"/>
    <cellStyle name="PSSpacer" xfId="404"/>
    <cellStyle name="RowLevel_0" xfId="405"/>
    <cellStyle name="S0" xfId="406"/>
    <cellStyle name="S1" xfId="407"/>
    <cellStyle name="S10" xfId="408"/>
    <cellStyle name="S11" xfId="409"/>
    <cellStyle name="S12" xfId="410"/>
    <cellStyle name="S13" xfId="411"/>
    <cellStyle name="S14" xfId="412"/>
    <cellStyle name="S15" xfId="413"/>
    <cellStyle name="S16" xfId="414"/>
    <cellStyle name="S17" xfId="415"/>
    <cellStyle name="S18" xfId="416"/>
    <cellStyle name="S19" xfId="417"/>
    <cellStyle name="S2" xfId="418"/>
    <cellStyle name="S20" xfId="419"/>
    <cellStyle name="S21" xfId="420"/>
    <cellStyle name="S22" xfId="421"/>
    <cellStyle name="S23" xfId="422"/>
    <cellStyle name="S24" xfId="423"/>
    <cellStyle name="S25" xfId="424"/>
    <cellStyle name="S26" xfId="425"/>
    <cellStyle name="S3" xfId="426"/>
    <cellStyle name="S4" xfId="427"/>
    <cellStyle name="S5" xfId="428"/>
    <cellStyle name="S6" xfId="429"/>
    <cellStyle name="S7" xfId="430"/>
    <cellStyle name="S8" xfId="431"/>
    <cellStyle name="S9" xfId="432"/>
    <cellStyle name="sstot" xfId="433"/>
    <cellStyle name="Standard_AREAS" xfId="434"/>
    <cellStyle name="t" xfId="435"/>
    <cellStyle name="t_HVAC Equipment (3)" xfId="436"/>
    <cellStyle name="Total" xfId="437"/>
    <cellStyle name="百分比 2" xfId="438"/>
    <cellStyle name="捠壿 [0.00]_Region Orders (2)" xfId="439"/>
    <cellStyle name="捠壿_Region Orders (2)" xfId="440"/>
    <cellStyle name="编号" xfId="441"/>
    <cellStyle name="标题1" xfId="442"/>
    <cellStyle name="表八___builtInStyle11" xfId="443"/>
    <cellStyle name="表八___builtInStyle19" xfId="444"/>
    <cellStyle name="表八___builtInStyle20" xfId="445"/>
    <cellStyle name="表八___builtInStyle21" xfId="446"/>
    <cellStyle name="表八___builtInStyle22" xfId="447"/>
    <cellStyle name="表八___builtInStyle23" xfId="448"/>
    <cellStyle name="表八___builtInStyle24" xfId="449"/>
    <cellStyle name="表八___builtInStyle25" xfId="450"/>
    <cellStyle name="表八___builtInStyle26" xfId="451"/>
    <cellStyle name="表八___builtInStyle27" xfId="452"/>
    <cellStyle name="表八___builtInStyle28" xfId="453"/>
    <cellStyle name="表八___builtInStyle29" xfId="454"/>
    <cellStyle name="表八___builtInStyle30" xfId="455"/>
    <cellStyle name="表八___builtInStyle31" xfId="456"/>
    <cellStyle name="表八___builtInStyle32" xfId="457"/>
    <cellStyle name="表八___builtInStyle33" xfId="458"/>
    <cellStyle name="表八___builtInStyle34" xfId="459"/>
    <cellStyle name="表八___builtInStyle35" xfId="460"/>
    <cellStyle name="表八___builtInStyle36" xfId="461"/>
    <cellStyle name="表八___builtInStyle37" xfId="462"/>
    <cellStyle name="表八___builtInStyle38" xfId="463"/>
    <cellStyle name="表八___builtInStyle39" xfId="464"/>
    <cellStyle name="表八___builtInStyle40" xfId="465"/>
    <cellStyle name="表八___builtInStyle41" xfId="466"/>
    <cellStyle name="表八___builtInStyle42" xfId="467"/>
    <cellStyle name="表八___builtInStyle45" xfId="468"/>
    <cellStyle name="表八___builtInStyle46" xfId="469"/>
    <cellStyle name="表八___builtInStyle47" xfId="470"/>
    <cellStyle name="表八___builtInStyle48" xfId="471"/>
    <cellStyle name="表标题" xfId="472"/>
    <cellStyle name="表二___builtInStyle11" xfId="473"/>
    <cellStyle name="表二___builtInStyle12" xfId="474"/>
    <cellStyle name="表二___builtInStyle13" xfId="475"/>
    <cellStyle name="表二___builtInStyle14" xfId="476"/>
    <cellStyle name="表二___builtInStyle19" xfId="477"/>
    <cellStyle name="表二___builtInStyle20" xfId="478"/>
    <cellStyle name="表二___builtInStyle21" xfId="479"/>
    <cellStyle name="表二___builtInStyle22" xfId="480"/>
    <cellStyle name="表二___builtInStyle22_1" xfId="481"/>
    <cellStyle name="表二___builtInStyle22_2" xfId="482"/>
    <cellStyle name="表二___builtInStyle23" xfId="483"/>
    <cellStyle name="表二___builtInStyle24" xfId="484"/>
    <cellStyle name="表二___builtInStyle25" xfId="485"/>
    <cellStyle name="表二___builtInStyle26" xfId="486"/>
    <cellStyle name="表二___builtInStyle27" xfId="487"/>
    <cellStyle name="表二___builtInStyle28" xfId="488"/>
    <cellStyle name="表二___builtInStyle29" xfId="489"/>
    <cellStyle name="表二___builtInStyle30" xfId="490"/>
    <cellStyle name="表二___builtInStyle31" xfId="491"/>
    <cellStyle name="表二___builtInStyle32" xfId="492"/>
    <cellStyle name="表二___builtInStyle33" xfId="493"/>
    <cellStyle name="表二___builtInStyle34" xfId="494"/>
    <cellStyle name="表二___builtInStyle35" xfId="495"/>
    <cellStyle name="表二___builtInStyle36" xfId="496"/>
    <cellStyle name="表二___builtInStyle38" xfId="497"/>
    <cellStyle name="表二___builtInStyle40" xfId="498"/>
    <cellStyle name="表二___builtInStyle42" xfId="499"/>
    <cellStyle name="表二___builtInStyle43" xfId="500"/>
    <cellStyle name="表二___builtInStyle44" xfId="501"/>
    <cellStyle name="表二___builtInStyle45" xfId="502"/>
    <cellStyle name="表二___builtInStyle46" xfId="503"/>
    <cellStyle name="表二___builtInStyle48" xfId="504"/>
    <cellStyle name="表二___builtInStyle49" xfId="505"/>
    <cellStyle name="表二___builtInStyle50" xfId="506"/>
    <cellStyle name="表二___builtInStyle51" xfId="507"/>
    <cellStyle name="表二___builtInStyle52" xfId="508"/>
    <cellStyle name="表二___builtInStyle53" xfId="509"/>
    <cellStyle name="表二___builtInStyle54" xfId="510"/>
    <cellStyle name="表二___builtInStyle55" xfId="511"/>
    <cellStyle name="表二___builtInStyle56" xfId="512"/>
    <cellStyle name="表二___builtInStyle57" xfId="513"/>
    <cellStyle name="表二___builtInStyle58" xfId="514"/>
    <cellStyle name="表二___builtInStyle60" xfId="515"/>
    <cellStyle name="表二___builtInStyle62" xfId="516"/>
    <cellStyle name="表二___builtInStyle63" xfId="517"/>
    <cellStyle name="表二___builtInStyle66" xfId="518"/>
    <cellStyle name="表二___builtInStyle67" xfId="519"/>
    <cellStyle name="表二___builtInStyle68" xfId="520"/>
    <cellStyle name="表二___builtInStyle69" xfId="521"/>
    <cellStyle name="表二___builtInStyle71" xfId="522"/>
    <cellStyle name="表二___builtInStyle73" xfId="523"/>
    <cellStyle name="表二___builtInStyle77" xfId="524"/>
    <cellStyle name="表二___builtInStyle78" xfId="525"/>
    <cellStyle name="表二___builtInStyle80" xfId="526"/>
    <cellStyle name="表二___builtInStyle82" xfId="527"/>
    <cellStyle name="表二___builtInStyle83" xfId="528"/>
    <cellStyle name="表二___builtInStyle84" xfId="529"/>
    <cellStyle name="表二___builtInStyle85" xfId="530"/>
    <cellStyle name="表二___builtInStyle86" xfId="531"/>
    <cellStyle name="表二___builtInStyle87" xfId="532"/>
    <cellStyle name="表二___builtInStyle88" xfId="533"/>
    <cellStyle name="表二___builtInStyle89" xfId="534"/>
    <cellStyle name="表二___builtInStyle90" xfId="535"/>
    <cellStyle name="表二___builtInStyle91_1" xfId="536"/>
    <cellStyle name="表二___builtInStyle92" xfId="537"/>
    <cellStyle name="表二___builtInStyle93" xfId="538"/>
    <cellStyle name="表二___builtInStyle94" xfId="539"/>
    <cellStyle name="表二___builtInStyle95" xfId="540"/>
    <cellStyle name="表二_常规 3 2" xfId="541"/>
    <cellStyle name="表九___builtInStyle11" xfId="542"/>
    <cellStyle name="表九___builtInStyle17" xfId="543"/>
    <cellStyle name="表九___builtInStyle18" xfId="544"/>
    <cellStyle name="表九___builtInStyle19" xfId="545"/>
    <cellStyle name="表九___builtInStyle20" xfId="546"/>
    <cellStyle name="表九___builtInStyle21" xfId="547"/>
    <cellStyle name="表九___builtInStyle22" xfId="548"/>
    <cellStyle name="表九___builtInStyle23" xfId="549"/>
    <cellStyle name="表九___builtInStyle24" xfId="550"/>
    <cellStyle name="表九___builtInStyle25" xfId="551"/>
    <cellStyle name="表九___builtInStyle26" xfId="552"/>
    <cellStyle name="表九___builtInStyle27" xfId="553"/>
    <cellStyle name="表九___builtInStyle28" xfId="554"/>
    <cellStyle name="表九___builtInStyle29" xfId="555"/>
    <cellStyle name="表九___builtInStyle30" xfId="556"/>
    <cellStyle name="表九___builtInStyle31" xfId="557"/>
    <cellStyle name="表九___builtInStyle32" xfId="558"/>
    <cellStyle name="表九___builtInStyle33" xfId="559"/>
    <cellStyle name="表九___builtInStyle34" xfId="560"/>
    <cellStyle name="表九___builtInStyle35" xfId="561"/>
    <cellStyle name="表九___builtInStyle36" xfId="562"/>
    <cellStyle name="表九___builtInStyle37" xfId="563"/>
    <cellStyle name="表九___builtInStyle38" xfId="564"/>
    <cellStyle name="表九___builtInStyle39" xfId="565"/>
    <cellStyle name="表九___builtInStyle40" xfId="566"/>
    <cellStyle name="表九___builtInStyle41" xfId="567"/>
    <cellStyle name="表九___builtInStyle42" xfId="568"/>
    <cellStyle name="表九___builtInStyle43" xfId="569"/>
    <cellStyle name="表九___builtInStyle43_1" xfId="570"/>
    <cellStyle name="表九___builtInStyle43_2" xfId="571"/>
    <cellStyle name="表九___builtInStyle44_1" xfId="572"/>
    <cellStyle name="表九___builtInStyle45_1" xfId="573"/>
    <cellStyle name="表九___builtInStyle46_1" xfId="574"/>
    <cellStyle name="表九___builtInStyle47_1" xfId="575"/>
    <cellStyle name="表九___builtInStyle48_1" xfId="576"/>
    <cellStyle name="表九___builtInStyle50" xfId="577"/>
    <cellStyle name="表九___builtInStyle51_1" xfId="578"/>
    <cellStyle name="表九___builtInStyle52_1" xfId="579"/>
    <cellStyle name="表九___builtInStyle53_1" xfId="580"/>
    <cellStyle name="表九___builtInStyle54" xfId="581"/>
    <cellStyle name="表九___builtInStyle55" xfId="582"/>
    <cellStyle name="表九___builtInStyle56" xfId="583"/>
    <cellStyle name="表九___builtInStyle57" xfId="584"/>
    <cellStyle name="表九___builtInStyle58" xfId="585"/>
    <cellStyle name="表九___builtInStyle59_1" xfId="586"/>
    <cellStyle name="表九___builtInStyle60" xfId="587"/>
    <cellStyle name="表九___builtInStyle61" xfId="588"/>
    <cellStyle name="表九___builtInStyle62_1" xfId="589"/>
    <cellStyle name="表六 (1)___builtInStyle11" xfId="590"/>
    <cellStyle name="表六（2)___builtInStyle11" xfId="591"/>
    <cellStyle name="表七 (1)___builtInStyle11" xfId="592"/>
    <cellStyle name="表七(2)___builtInStyle11" xfId="593"/>
    <cellStyle name="表三___builtInStyle10" xfId="594"/>
    <cellStyle name="表三___builtInStyle13" xfId="595"/>
    <cellStyle name="表三___builtInStyle17" xfId="596"/>
    <cellStyle name="表三___builtInStyle21" xfId="597"/>
    <cellStyle name="表三___builtInStyle22" xfId="598"/>
    <cellStyle name="表三___builtInStyle27" xfId="599"/>
    <cellStyle name="表三___builtInStyle31" xfId="600"/>
    <cellStyle name="表三___builtInStyle34" xfId="601"/>
    <cellStyle name="表三___builtInStyle35" xfId="602"/>
    <cellStyle name="表三___builtInStyle36" xfId="603"/>
    <cellStyle name="表三___builtInStyle37" xfId="604"/>
    <cellStyle name="表三___builtInStyle39" xfId="605"/>
    <cellStyle name="表三___builtInStyle40" xfId="606"/>
    <cellStyle name="表三_常规 2" xfId="607"/>
    <cellStyle name="表十___builtInStyle11" xfId="608"/>
    <cellStyle name="表十___builtInStyle15" xfId="609"/>
    <cellStyle name="表十___builtInStyle16" xfId="610"/>
    <cellStyle name="表十___builtInStyle17" xfId="611"/>
    <cellStyle name="表十___builtInStyle18" xfId="612"/>
    <cellStyle name="表十___builtInStyle19" xfId="613"/>
    <cellStyle name="表十___builtInStyle20" xfId="614"/>
    <cellStyle name="表十___builtInStyle21" xfId="615"/>
    <cellStyle name="表十___builtInStyle22" xfId="616"/>
    <cellStyle name="表十___builtInStyle23" xfId="617"/>
    <cellStyle name="表十___builtInStyle24" xfId="618"/>
    <cellStyle name="表十___builtInStyle25" xfId="619"/>
    <cellStyle name="表十___builtInStyle26" xfId="620"/>
    <cellStyle name="表十___builtInStyle27" xfId="621"/>
    <cellStyle name="表十___builtInStyle28" xfId="622"/>
    <cellStyle name="表十___builtInStyle29" xfId="623"/>
    <cellStyle name="表十___builtInStyle30" xfId="624"/>
    <cellStyle name="表十___builtInStyle31" xfId="625"/>
    <cellStyle name="表十___builtInStyle32" xfId="626"/>
    <cellStyle name="表十___builtInStyle33" xfId="627"/>
    <cellStyle name="表十___builtInStyle34" xfId="628"/>
    <cellStyle name="表十___builtInStyle35" xfId="629"/>
    <cellStyle name="表十___builtInStyle36" xfId="630"/>
    <cellStyle name="表十___builtInStyle37" xfId="631"/>
    <cellStyle name="表十___builtInStyle38" xfId="632"/>
    <cellStyle name="表十___builtInStyle39" xfId="633"/>
    <cellStyle name="表十___builtInStyle40" xfId="634"/>
    <cellStyle name="表十___builtInStyle41" xfId="635"/>
    <cellStyle name="表十___builtInStyle42" xfId="636"/>
    <cellStyle name="表十___builtInStyle43" xfId="637"/>
    <cellStyle name="表十___builtInStyle44" xfId="638"/>
    <cellStyle name="表十二___builtInStyle11" xfId="639"/>
    <cellStyle name="表十二___builtInStyle14" xfId="640"/>
    <cellStyle name="表十二___builtInStyle15" xfId="641"/>
    <cellStyle name="表十二___builtInStyle16" xfId="642"/>
    <cellStyle name="表十二___builtInStyle17" xfId="643"/>
    <cellStyle name="表十二___builtInStyle18" xfId="644"/>
    <cellStyle name="表十二___builtInStyle19" xfId="645"/>
    <cellStyle name="表十二___builtInStyle20" xfId="646"/>
    <cellStyle name="表十二___builtInStyle21" xfId="647"/>
    <cellStyle name="表十二___builtInStyle22" xfId="648"/>
    <cellStyle name="表十二___builtInStyle24" xfId="649"/>
    <cellStyle name="表十二___builtInStyle26" xfId="650"/>
    <cellStyle name="表十二___builtInStyle28" xfId="651"/>
    <cellStyle name="表十二___builtInStyle29" xfId="652"/>
    <cellStyle name="表十二___builtInStyle30" xfId="653"/>
    <cellStyle name="表十二___builtInStyle31" xfId="654"/>
    <cellStyle name="表十二___builtInStyle32" xfId="655"/>
    <cellStyle name="表十二___builtInStyle33" xfId="656"/>
    <cellStyle name="表十二___builtInStyle34" xfId="657"/>
    <cellStyle name="表十二___builtInStyle35" xfId="658"/>
    <cellStyle name="表十二___builtInStyle36" xfId="659"/>
    <cellStyle name="表十二___builtInStyle37" xfId="660"/>
    <cellStyle name="表十二___builtInStyle38" xfId="661"/>
    <cellStyle name="表十二___builtInStyle39" xfId="662"/>
    <cellStyle name="表十二___builtInStyle41" xfId="663"/>
    <cellStyle name="表十二___builtInStyle42" xfId="664"/>
    <cellStyle name="表十二___builtInStyle43" xfId="665"/>
    <cellStyle name="表十二___builtInStyle44" xfId="666"/>
    <cellStyle name="表十二___builtInStyle45" xfId="667"/>
    <cellStyle name="表十二___builtInStyle46" xfId="668"/>
    <cellStyle name="表十二___builtInStyle47" xfId="669"/>
    <cellStyle name="表十二___builtInStyle48" xfId="670"/>
    <cellStyle name="表十二___builtInStyle49" xfId="671"/>
    <cellStyle name="表十二___builtInStyle50" xfId="672"/>
    <cellStyle name="表十二___builtInStyle51" xfId="673"/>
    <cellStyle name="表十二___builtInStyle52" xfId="674"/>
    <cellStyle name="表十二_常规 3 2" xfId="675"/>
    <cellStyle name="表十三___builtInStyle11" xfId="676"/>
    <cellStyle name="表十三___builtInStyle14" xfId="677"/>
    <cellStyle name="表十三___builtInStyle15" xfId="678"/>
    <cellStyle name="表十三___builtInStyle16" xfId="679"/>
    <cellStyle name="表十三___builtInStyle17" xfId="680"/>
    <cellStyle name="表十三___builtInStyle18" xfId="681"/>
    <cellStyle name="表十三___builtInStyle19" xfId="682"/>
    <cellStyle name="表十三___builtInStyle22" xfId="683"/>
    <cellStyle name="表十三___builtInStyle23" xfId="684"/>
    <cellStyle name="表十三___builtInStyle29" xfId="685"/>
    <cellStyle name="表十三___builtInStyle30" xfId="686"/>
    <cellStyle name="表十三___builtInStyle31" xfId="687"/>
    <cellStyle name="表十三___builtInStyle32" xfId="688"/>
    <cellStyle name="表十三___builtInStyle34" xfId="689"/>
    <cellStyle name="表十三___builtInStyle35" xfId="690"/>
    <cellStyle name="表十三___builtInStyle36" xfId="691"/>
    <cellStyle name="表十三___builtInStyle37" xfId="692"/>
    <cellStyle name="表十三___builtInStyle38" xfId="693"/>
    <cellStyle name="表十三___builtInStyle39" xfId="694"/>
    <cellStyle name="表十三___builtInStyle40" xfId="695"/>
    <cellStyle name="表十三___builtInStyle42" xfId="696"/>
    <cellStyle name="表十三___builtInStyle43" xfId="697"/>
    <cellStyle name="表十三___builtInStyle44" xfId="698"/>
    <cellStyle name="表十三_常规 3 2" xfId="699"/>
    <cellStyle name="表十四___builtInStyle11" xfId="700"/>
    <cellStyle name="表十一___builtInStyle11" xfId="701"/>
    <cellStyle name="表十一_常规 3 2" xfId="702"/>
    <cellStyle name="表四___builtInStyle11" xfId="703"/>
    <cellStyle name="表五___builtInStyle11" xfId="704"/>
    <cellStyle name="表五___builtInStyle15" xfId="705"/>
    <cellStyle name="表五___builtInStyle16" xfId="706"/>
    <cellStyle name="表五___builtInStyle17" xfId="707"/>
    <cellStyle name="表五___builtInStyle18" xfId="708"/>
    <cellStyle name="表五___builtInStyle19" xfId="709"/>
    <cellStyle name="表五___builtInStyle20" xfId="710"/>
    <cellStyle name="表五___builtInStyle21" xfId="711"/>
    <cellStyle name="表五___builtInStyle22" xfId="712"/>
    <cellStyle name="表五___builtInStyle23" xfId="713"/>
    <cellStyle name="表五___builtInStyle24" xfId="714"/>
    <cellStyle name="表五___builtInStyle25" xfId="715"/>
    <cellStyle name="表五___builtInStyle26" xfId="716"/>
    <cellStyle name="表五___builtInStyle27" xfId="717"/>
    <cellStyle name="表五___builtInStyle28" xfId="718"/>
    <cellStyle name="表五___builtInStyle29" xfId="719"/>
    <cellStyle name="表五___builtInStyle30" xfId="720"/>
    <cellStyle name="表一___builtInStyle11" xfId="721"/>
    <cellStyle name="表一___builtInStyle17" xfId="722"/>
    <cellStyle name="表一___builtInStyle18" xfId="723"/>
    <cellStyle name="表一___builtInStyle19" xfId="724"/>
    <cellStyle name="表一___builtInStyle20" xfId="725"/>
    <cellStyle name="表一___builtInStyle21" xfId="726"/>
    <cellStyle name="表一___builtInStyle22" xfId="727"/>
    <cellStyle name="表一___builtInStyle23" xfId="728"/>
    <cellStyle name="表一___builtInStyle24" xfId="729"/>
    <cellStyle name="表一___builtInStyle25" xfId="730"/>
    <cellStyle name="表一___builtInStyle26" xfId="731"/>
    <cellStyle name="表一___builtInStyle27" xfId="732"/>
    <cellStyle name="表一___builtInStyle28" xfId="733"/>
    <cellStyle name="表一___builtInStyle29" xfId="734"/>
    <cellStyle name="表一___builtInStyle30" xfId="735"/>
    <cellStyle name="表一___builtInStyle31" xfId="736"/>
    <cellStyle name="表一___builtInStyle32" xfId="737"/>
    <cellStyle name="表一___builtInStyle33" xfId="738"/>
    <cellStyle name="表一___builtInStyle34" xfId="739"/>
    <cellStyle name="表一___builtInStyle35" xfId="740"/>
    <cellStyle name="表一___builtInStyle36" xfId="741"/>
    <cellStyle name="表一___builtInStyle37" xfId="742"/>
    <cellStyle name="表一___builtInStyle38" xfId="743"/>
    <cellStyle name="表一___builtInStyle39" xfId="744"/>
    <cellStyle name="表一___builtInStyle40" xfId="745"/>
    <cellStyle name="表一___builtInStyle41" xfId="746"/>
    <cellStyle name="表一___builtInStyle42" xfId="747"/>
    <cellStyle name="表一___builtInStyle43" xfId="748"/>
    <cellStyle name="表一___builtInStyle44" xfId="749"/>
    <cellStyle name="表一_常规 3 2" xfId="750"/>
    <cellStyle name="部门" xfId="751"/>
    <cellStyle name="差_（省格式）01兴城" xfId="752"/>
    <cellStyle name="差_（市格式）01兴城" xfId="753"/>
    <cellStyle name="差_00省级(打印)" xfId="754"/>
    <cellStyle name="差_00省级(打印)_高新区人代会（2015年含9项基金后市局调整）12(1).12" xfId="755"/>
    <cellStyle name="差_00省级(打印)_古塔" xfId="756"/>
    <cellStyle name="差_00省级(打印)_义县" xfId="757"/>
    <cellStyle name="差_01兴城" xfId="758"/>
    <cellStyle name="差_02" xfId="759"/>
    <cellStyle name="差_02_高新区人代会（2015年含9项基金后市局调整）12(1).12" xfId="760"/>
    <cellStyle name="差_02_古塔" xfId="761"/>
    <cellStyle name="差_02_义县" xfId="762"/>
    <cellStyle name="差_02绥中" xfId="763"/>
    <cellStyle name="差_02绥中_高新区人代会（2015年含9项基金后市局调整）12(1).12" xfId="764"/>
    <cellStyle name="差_02绥中_古塔" xfId="765"/>
    <cellStyle name="差_02绥中_义县" xfId="766"/>
    <cellStyle name="差_03" xfId="767"/>
    <cellStyle name="差_03_高新区人代会（2015年含9项基金后市局调整）12(1).12" xfId="768"/>
    <cellStyle name="差_03_古塔" xfId="769"/>
    <cellStyle name="差_03_义县" xfId="770"/>
    <cellStyle name="差_03建昌" xfId="771"/>
    <cellStyle name="差_03建昌_高新区人代会（2015年含9项基金后市局调整）12(1).12" xfId="772"/>
    <cellStyle name="差_03建昌_古塔" xfId="773"/>
    <cellStyle name="差_03建昌_义县" xfId="774"/>
    <cellStyle name="差_03昭通" xfId="775"/>
    <cellStyle name="差_03昭通_高新区人代会（2015年含9项基金后市局调整）12(1).12" xfId="776"/>
    <cellStyle name="差_03昭通_古塔" xfId="777"/>
    <cellStyle name="差_03昭通_义县" xfId="778"/>
    <cellStyle name="差_04" xfId="779"/>
    <cellStyle name="差_04_高新区人代会（2015年含9项基金后市局调整）12(1).12" xfId="780"/>
    <cellStyle name="差_04_古塔" xfId="781"/>
    <cellStyle name="差_04_义县" xfId="782"/>
    <cellStyle name="差_04连山" xfId="783"/>
    <cellStyle name="差_04连山_高新区人代会（2015年含9项基金后市局调整）12(1).12" xfId="784"/>
    <cellStyle name="差_04连山_古塔" xfId="785"/>
    <cellStyle name="差_04连山_义县" xfId="786"/>
    <cellStyle name="差_05" xfId="787"/>
    <cellStyle name="差_05_高新区人代会（2015年含9项基金后市局调整）12(1).12" xfId="788"/>
    <cellStyle name="差_05_古塔" xfId="789"/>
    <cellStyle name="差_05_义县" xfId="790"/>
    <cellStyle name="差_0502通海县" xfId="791"/>
    <cellStyle name="差_0502通海县_高新区人代会（2015年含9项基金后市局调整）12(1).12" xfId="792"/>
    <cellStyle name="差_0502通海县_古塔" xfId="793"/>
    <cellStyle name="差_0502通海县_义县" xfId="794"/>
    <cellStyle name="差_05潍坊" xfId="795"/>
    <cellStyle name="差_05潍坊_高新区人代会（2015年含9项基金后市局调整）12(1).12" xfId="796"/>
    <cellStyle name="差_05潍坊_古塔" xfId="797"/>
    <cellStyle name="差_05潍坊_义县" xfId="798"/>
    <cellStyle name="差_05杨杖子" xfId="799"/>
    <cellStyle name="差_05杨杖子_高新区人代会（2015年含9项基金后市局调整）12(1).12" xfId="800"/>
    <cellStyle name="差_05杨杖子_古塔" xfId="801"/>
    <cellStyle name="差_05杨杖子_义县" xfId="802"/>
    <cellStyle name="差_06" xfId="803"/>
    <cellStyle name="差_06_高新区人代会（2015年含9项基金后市局调整）12(1).12" xfId="804"/>
    <cellStyle name="差_06_古塔" xfId="805"/>
    <cellStyle name="差_06_义县" xfId="806"/>
    <cellStyle name="差_0605石屏县" xfId="807"/>
    <cellStyle name="差_0605石屏县_高新区人代会（2015年含9项基金后市局调整）12(1).12" xfId="808"/>
    <cellStyle name="差_0605石屏县_古塔" xfId="809"/>
    <cellStyle name="差_0605石屏县_义县" xfId="810"/>
    <cellStyle name="差_06高新" xfId="811"/>
    <cellStyle name="差_06高新_高新区人代会（2015年含9项基金后市局调整）12(1).12" xfId="812"/>
    <cellStyle name="差_06高新_古塔" xfId="813"/>
    <cellStyle name="差_06高新_义县" xfId="814"/>
    <cellStyle name="差_07" xfId="815"/>
    <cellStyle name="差_07_高新区人代会（2015年含9项基金后市局调整）12(1).12" xfId="816"/>
    <cellStyle name="差_07_古塔" xfId="817"/>
    <cellStyle name="差_07_义县" xfId="818"/>
    <cellStyle name="差_07临沂" xfId="819"/>
    <cellStyle name="差_07临沂_高新区人代会（2015年含9项基金后市局调整）12(1).12" xfId="820"/>
    <cellStyle name="差_07临沂_古塔" xfId="821"/>
    <cellStyle name="差_07临沂_义县" xfId="822"/>
    <cellStyle name="差_07南票" xfId="823"/>
    <cellStyle name="差_07南票_高新区人代会（2015年含9项基金后市局调整）12(1).12" xfId="824"/>
    <cellStyle name="差_07南票_古塔" xfId="825"/>
    <cellStyle name="差_07南票_义县" xfId="826"/>
    <cellStyle name="差_08" xfId="827"/>
    <cellStyle name="差_08_高新区人代会（2015年含9项基金后市局调整）12(1).12" xfId="828"/>
    <cellStyle name="差_08_古塔" xfId="829"/>
    <cellStyle name="差_08_义县" xfId="830"/>
    <cellStyle name="差_08龙港" xfId="831"/>
    <cellStyle name="差_08龙港_高新区人代会（2015年含9项基金后市局调整）12(1).12" xfId="832"/>
    <cellStyle name="差_08龙港_古塔" xfId="833"/>
    <cellStyle name="差_08龙港_义县" xfId="834"/>
    <cellStyle name="差_09" xfId="835"/>
    <cellStyle name="差_09_高新区人代会（2015年含9项基金后市局调整）12(1).12" xfId="836"/>
    <cellStyle name="差_09_古塔" xfId="837"/>
    <cellStyle name="差_09_义县" xfId="838"/>
    <cellStyle name="差_09北港" xfId="839"/>
    <cellStyle name="差_09北港_高新区人代会（2015年含9项基金后市局调整）12(1).12" xfId="840"/>
    <cellStyle name="差_09北港_古塔" xfId="841"/>
    <cellStyle name="差_09北港_义县" xfId="842"/>
    <cellStyle name="差_09黑龙江" xfId="843"/>
    <cellStyle name="差_09黑龙江_高新区人代会（2015年含9项基金后市局调整）12(1).12" xfId="844"/>
    <cellStyle name="差_09黑龙江_古塔" xfId="845"/>
    <cellStyle name="差_09黑龙江_义县" xfId="846"/>
    <cellStyle name="差_1" xfId="847"/>
    <cellStyle name="差_1_高新区人代会（2015年含9项基金后市局调整）12(1).12" xfId="848"/>
    <cellStyle name="差_1_古塔" xfId="849"/>
    <cellStyle name="差_1_义县" xfId="850"/>
    <cellStyle name="差_1110洱源县" xfId="851"/>
    <cellStyle name="差_1110洱源县_高新区人代会（2015年含9项基金后市局调整）12(1).12" xfId="852"/>
    <cellStyle name="差_1110洱源县_古塔" xfId="853"/>
    <cellStyle name="差_1110洱源县_义县" xfId="854"/>
    <cellStyle name="差_11大理" xfId="855"/>
    <cellStyle name="差_11大理_高新区人代会（2015年含9项基金后市局调整）12(1).12" xfId="856"/>
    <cellStyle name="差_11大理_古塔" xfId="857"/>
    <cellStyle name="差_11大理_义县" xfId="858"/>
    <cellStyle name="差_12滨州" xfId="859"/>
    <cellStyle name="差_12滨州_高新区人代会（2015年含9项基金后市局调整）12(1).12" xfId="860"/>
    <cellStyle name="差_12滨州_古塔" xfId="861"/>
    <cellStyle name="差_12滨州_义县" xfId="862"/>
    <cellStyle name="差_14安徽" xfId="863"/>
    <cellStyle name="差_14安徽_高新区人代会（2015年含9项基金后市局调整）12(1).12" xfId="864"/>
    <cellStyle name="差_14安徽_古塔" xfId="865"/>
    <cellStyle name="差_14安徽_义县" xfId="866"/>
    <cellStyle name="差_2" xfId="867"/>
    <cellStyle name="差_2_高新区人代会（2015年含9项基金后市局调整）12(1).12" xfId="868"/>
    <cellStyle name="差_2_古塔" xfId="869"/>
    <cellStyle name="差_2_义县" xfId="870"/>
    <cellStyle name="差_2006年22湖南" xfId="871"/>
    <cellStyle name="差_2006年22湖南_高新区人代会（2015年含9项基金后市局调整）12(1).12" xfId="872"/>
    <cellStyle name="差_2006年22湖南_古塔" xfId="873"/>
    <cellStyle name="差_2006年22湖南_义县" xfId="874"/>
    <cellStyle name="差_2006年27重庆" xfId="875"/>
    <cellStyle name="差_2006年27重庆_高新区人代会（2015年含9项基金后市局调整）12(1).12" xfId="876"/>
    <cellStyle name="差_2006年27重庆_古塔" xfId="877"/>
    <cellStyle name="差_2006年27重庆_义县" xfId="878"/>
    <cellStyle name="差_2006年28四川" xfId="879"/>
    <cellStyle name="差_2006年28四川_高新区人代会（2015年含9项基金后市局调整）12(1).12" xfId="880"/>
    <cellStyle name="差_2006年28四川_古塔" xfId="881"/>
    <cellStyle name="差_2006年28四川_义县" xfId="882"/>
    <cellStyle name="差_2006年30云南" xfId="883"/>
    <cellStyle name="差_2006年30云南_高新区人代会（2015年含9项基金后市局调整）12(1).12" xfId="884"/>
    <cellStyle name="差_2006年30云南_古塔" xfId="885"/>
    <cellStyle name="差_2006年30云南_义县" xfId="886"/>
    <cellStyle name="差_2006年33甘肃" xfId="887"/>
    <cellStyle name="差_2006年33甘肃_高新区人代会（2015年含9项基金后市局调整）12(1).12" xfId="888"/>
    <cellStyle name="差_2006年33甘肃_古塔" xfId="889"/>
    <cellStyle name="差_2006年33甘肃_义县" xfId="890"/>
    <cellStyle name="差_2006年34青海" xfId="891"/>
    <cellStyle name="差_2006年34青海_高新区人代会（2015年含9项基金后市局调整）12(1).12" xfId="892"/>
    <cellStyle name="差_2006年34青海_古塔" xfId="893"/>
    <cellStyle name="差_2006年34青海_义县" xfId="894"/>
    <cellStyle name="差_2006年全省财力计算表（中央、决算）" xfId="895"/>
    <cellStyle name="差_2006年全省财力计算表（中央、决算）_高新区人代会（2015年含9项基金后市局调整）12(1).12" xfId="896"/>
    <cellStyle name="差_2006年全省财力计算表（中央、决算）_古塔" xfId="897"/>
    <cellStyle name="差_2006年全省财力计算表（中央、决算）_义县" xfId="898"/>
    <cellStyle name="差_2006年水利统计指标统计表" xfId="899"/>
    <cellStyle name="差_2006年水利统计指标统计表_高新区人代会（2015年含9项基金后市局调整）12(1).12" xfId="900"/>
    <cellStyle name="差_2006年水利统计指标统计表_古塔" xfId="901"/>
    <cellStyle name="差_2006年水利统计指标统计表_义县" xfId="902"/>
    <cellStyle name="差_2007年收支情况及2008年收支预计表(汇总表)" xfId="903"/>
    <cellStyle name="差_2007年收支情况及2008年收支预计表(汇总表)_高新区人代会（2015年含9项基金后市局调整）12(1).12" xfId="904"/>
    <cellStyle name="差_2007年收支情况及2008年收支预计表(汇总表)_古塔" xfId="905"/>
    <cellStyle name="差_2007年收支情况及2008年收支预计表(汇总表)_义县" xfId="906"/>
    <cellStyle name="差_2007年一般预算支出剔除" xfId="907"/>
    <cellStyle name="差_2007年一般预算支出剔除_高新区人代会（2015年含9项基金后市局调整）12(1).12" xfId="908"/>
    <cellStyle name="差_2007年一般预算支出剔除_古塔" xfId="909"/>
    <cellStyle name="差_2007年一般预算支出剔除_义县" xfId="910"/>
    <cellStyle name="差_2007一般预算支出口径剔除表" xfId="911"/>
    <cellStyle name="差_2007一般预算支出口径剔除表_高新区人代会（2015年含9项基金后市局调整）12(1).12" xfId="912"/>
    <cellStyle name="差_2007一般预算支出口径剔除表_古塔" xfId="913"/>
    <cellStyle name="差_2007一般预算支出口径剔除表_义县" xfId="914"/>
    <cellStyle name="差_2008计算资料（8月5）" xfId="915"/>
    <cellStyle name="差_2008计算资料（8月5）_高新区人代会（2015年含9项基金后市局调整）12(1).12" xfId="916"/>
    <cellStyle name="差_2008计算资料（8月5）_古塔" xfId="917"/>
    <cellStyle name="差_2008计算资料（8月5）_义县" xfId="918"/>
    <cellStyle name="差_2008年全省汇总收支计算表" xfId="919"/>
    <cellStyle name="差_2008年全省汇总收支计算表_高新区人代会（2015年含9项基金后市局调整）12(1).12" xfId="920"/>
    <cellStyle name="差_2008年全省汇总收支计算表_古塔" xfId="921"/>
    <cellStyle name="差_2008年全省汇总收支计算表_义县" xfId="922"/>
    <cellStyle name="差_2008年一般预算支出预计" xfId="923"/>
    <cellStyle name="差_2008年一般预算支出预计_高新区人代会（2015年含9项基金后市局调整）12(1).12" xfId="924"/>
    <cellStyle name="差_2008年一般预算支出预计_古塔" xfId="925"/>
    <cellStyle name="差_2008年一般预算支出预计_义县" xfId="926"/>
    <cellStyle name="差_2008年预计支出与2007年对比" xfId="927"/>
    <cellStyle name="差_2008年预计支出与2007年对比_高新区人代会（2015年含9项基金后市局调整）12(1).12" xfId="928"/>
    <cellStyle name="差_2008年预计支出与2007年对比_古塔" xfId="929"/>
    <cellStyle name="差_2008年预计支出与2007年对比_义县" xfId="930"/>
    <cellStyle name="差_2008年支出核定" xfId="931"/>
    <cellStyle name="差_2008年支出核定_高新区人代会（2015年含9项基金后市局调整）12(1).12" xfId="932"/>
    <cellStyle name="差_2008年支出核定_古塔" xfId="933"/>
    <cellStyle name="差_2008年支出核定_义县" xfId="934"/>
    <cellStyle name="差_2008年支出调整" xfId="935"/>
    <cellStyle name="差_2008年支出调整_高新区人代会（2015年含9项基金后市局调整）12(1).12" xfId="936"/>
    <cellStyle name="差_2008年支出调整_古塔" xfId="937"/>
    <cellStyle name="差_2008年支出调整_义县" xfId="938"/>
    <cellStyle name="差_2011年收入预计报省厅" xfId="939"/>
    <cellStyle name="差_2011年一般预算收入预计情况表2011.12.08" xfId="940"/>
    <cellStyle name="差_20河南" xfId="941"/>
    <cellStyle name="差_20河南_高新区人代会（2015年含9项基金后市局调整）12(1).12" xfId="942"/>
    <cellStyle name="差_20河南_古塔" xfId="943"/>
    <cellStyle name="差_20河南_义县" xfId="944"/>
    <cellStyle name="差_22湖南" xfId="945"/>
    <cellStyle name="差_22湖南_高新区人代会（2015年含9项基金后市局调整）12(1).12" xfId="946"/>
    <cellStyle name="差_22湖南_古塔" xfId="947"/>
    <cellStyle name="差_22湖南_义县" xfId="948"/>
    <cellStyle name="差_27重庆" xfId="949"/>
    <cellStyle name="差_27重庆_高新区人代会（2015年含9项基金后市局调整）12(1).12" xfId="950"/>
    <cellStyle name="差_27重庆_古塔" xfId="951"/>
    <cellStyle name="差_27重庆_义县" xfId="952"/>
    <cellStyle name="差_28四川" xfId="953"/>
    <cellStyle name="差_28四川_高新区人代会（2015年含9项基金后市局调整）12(1).12" xfId="954"/>
    <cellStyle name="差_28四川_古塔" xfId="955"/>
    <cellStyle name="差_28四川_义县" xfId="956"/>
    <cellStyle name="差_3.公共财政预算平衡" xfId="957"/>
    <cellStyle name="差_30云南" xfId="958"/>
    <cellStyle name="差_30云南_1" xfId="959"/>
    <cellStyle name="差_30云南_1_高新区人代会（2015年含9项基金后市局调整）12(1).12" xfId="960"/>
    <cellStyle name="差_30云南_1_古塔" xfId="961"/>
    <cellStyle name="差_30云南_1_义县" xfId="962"/>
    <cellStyle name="差_30云南_高新区人代会（2015年含9项基金后市局调整）12(1).12" xfId="963"/>
    <cellStyle name="差_30云南_古塔" xfId="964"/>
    <cellStyle name="差_30云南_义县" xfId="965"/>
    <cellStyle name="差_33甘肃" xfId="966"/>
    <cellStyle name="差_33甘肃_高新区人代会（2015年含9项基金后市局调整）12(1).12" xfId="967"/>
    <cellStyle name="差_33甘肃_古塔" xfId="968"/>
    <cellStyle name="差_33甘肃_义县" xfId="969"/>
    <cellStyle name="差_34青海" xfId="970"/>
    <cellStyle name="差_34青海_1" xfId="971"/>
    <cellStyle name="差_34青海_1_高新区人代会（2015年含9项基金后市局调整）12(1).12" xfId="972"/>
    <cellStyle name="差_34青海_1_古塔" xfId="973"/>
    <cellStyle name="差_34青海_1_义县" xfId="974"/>
    <cellStyle name="差_34青海_高新区人代会（2015年含9项基金后市局调整）12(1).12" xfId="975"/>
    <cellStyle name="差_34青海_古塔" xfId="976"/>
    <cellStyle name="差_34青海_义县" xfId="977"/>
    <cellStyle name="差_530623_2006年县级财政报表附表" xfId="978"/>
    <cellStyle name="差_530623_2006年县级财政报表附表_高新区人代会（2015年含9项基金后市局调整）12(1).12" xfId="979"/>
    <cellStyle name="差_530623_2006年县级财政报表附表_古塔" xfId="980"/>
    <cellStyle name="差_530623_2006年县级财政报表附表_义县" xfId="981"/>
    <cellStyle name="差_530629_2006年县级财政报表附表" xfId="982"/>
    <cellStyle name="差_530629_2006年县级财政报表附表_高新区人代会（2015年含9项基金后市局调整）12(1).12" xfId="983"/>
    <cellStyle name="差_530629_2006年县级财政报表附表_古塔" xfId="984"/>
    <cellStyle name="差_530629_2006年县级财政报表附表_义县" xfId="985"/>
    <cellStyle name="差_5334_2006年迪庆县级财政报表附表" xfId="986"/>
    <cellStyle name="差_5334_2006年迪庆县级财政报表附表_高新区人代会（2015年含9项基金后市局调整）12(1).12" xfId="987"/>
    <cellStyle name="差_5334_2006年迪庆县级财政报表附表_古塔" xfId="988"/>
    <cellStyle name="差_5334_2006年迪庆县级财政报表附表_义县" xfId="989"/>
    <cellStyle name="差_Book1" xfId="990"/>
    <cellStyle name="差_Book1_1" xfId="991"/>
    <cellStyle name="差_Book1_3.公共财政预算平衡" xfId="992"/>
    <cellStyle name="差_Book1_高新区人代会（2015年含9项基金后市局调整）12(1).12" xfId="993"/>
    <cellStyle name="差_Book1_古塔" xfId="994"/>
    <cellStyle name="差_Book1_义县" xfId="995"/>
    <cellStyle name="差_Book2" xfId="996"/>
    <cellStyle name="差_Book2_高新区人代会（2015年含9项基金后市局调整）12(1).12" xfId="997"/>
    <cellStyle name="差_Book2_古塔" xfId="998"/>
    <cellStyle name="差_Book2_义县" xfId="999"/>
    <cellStyle name="差_gdp" xfId="1000"/>
    <cellStyle name="差_gdp_高新区人代会（2015年含9项基金后市局调整）12(1).12" xfId="1001"/>
    <cellStyle name="差_gdp_古塔" xfId="1002"/>
    <cellStyle name="差_gdp_义县" xfId="1003"/>
    <cellStyle name="差_M01-2(州市补助收入)" xfId="1004"/>
    <cellStyle name="差_M01-2(州市补助收入)_高新区人代会（2015年含9项基金后市局调整）12(1).12" xfId="1005"/>
    <cellStyle name="差_M01-2(州市补助收入)_古塔" xfId="1006"/>
    <cellStyle name="差_M01-2(州市补助收入)_义县" xfId="1007"/>
    <cellStyle name="差_安徽 缺口县区测算(地方填报)1" xfId="1008"/>
    <cellStyle name="差_安徽 缺口县区测算(地方填报)1_高新区人代会（2015年含9项基金后市局调整）12(1).12" xfId="1009"/>
    <cellStyle name="差_安徽 缺口县区测算(地方填报)1_古塔" xfId="1010"/>
    <cellStyle name="差_安徽 缺口县区测算(地方填报)1_义县" xfId="1011"/>
    <cellStyle name="差_不含人员经费系数" xfId="1012"/>
    <cellStyle name="差_不含人员经费系数_高新区人代会（2015年含9项基金后市局调整）12(1).12" xfId="1013"/>
    <cellStyle name="差_不含人员经费系数_古塔" xfId="1014"/>
    <cellStyle name="差_不含人员经费系数_义县" xfId="1015"/>
    <cellStyle name="差_财力差异计算表(不含非农业区)" xfId="1016"/>
    <cellStyle name="差_财力差异计算表(不含非农业区)_高新区人代会（2015年含9项基金后市局调整）12(1).12" xfId="1017"/>
    <cellStyle name="差_财力差异计算表(不含非农业区)_古塔" xfId="1018"/>
    <cellStyle name="差_财力差异计算表(不含非农业区)_义县" xfId="1019"/>
    <cellStyle name="差_财政供养人员" xfId="1020"/>
    <cellStyle name="差_财政供养人员_高新区人代会（2015年含9项基金后市局调整）12(1).12" xfId="1021"/>
    <cellStyle name="差_财政供养人员_古塔" xfId="1022"/>
    <cellStyle name="差_财政供养人员_义县" xfId="1023"/>
    <cellStyle name="差_测算结果" xfId="1024"/>
    <cellStyle name="差_测算结果_高新区人代会（2015年含9项基金后市局调整）12(1).12" xfId="1025"/>
    <cellStyle name="差_测算结果_古塔" xfId="1026"/>
    <cellStyle name="差_测算结果_义县" xfId="1027"/>
    <cellStyle name="差_测算结果汇总" xfId="1028"/>
    <cellStyle name="差_测算结果汇总_高新区人代会（2015年含9项基金后市局调整）12(1).12" xfId="1029"/>
    <cellStyle name="差_测算结果汇总_古塔" xfId="1030"/>
    <cellStyle name="差_测算结果汇总_义县" xfId="1031"/>
    <cellStyle name="差_成本差异系数" xfId="1032"/>
    <cellStyle name="差_成本差异系数（含人口规模）" xfId="1033"/>
    <cellStyle name="差_成本差异系数（含人口规模）_高新区人代会（2015年含9项基金后市局调整）12(1).12" xfId="1034"/>
    <cellStyle name="差_成本差异系数（含人口规模）_古塔" xfId="1035"/>
    <cellStyle name="差_成本差异系数（含人口规模）_义县" xfId="1036"/>
    <cellStyle name="差_成本差异系数_高新区人代会（2015年含9项基金后市局调整）12(1).12" xfId="1037"/>
    <cellStyle name="差_成本差异系数_古塔" xfId="1038"/>
    <cellStyle name="差_成本差异系数_义县" xfId="1039"/>
    <cellStyle name="差_城建部门" xfId="1040"/>
    <cellStyle name="差_城建部门_高新区人代会（2015年含9项基金后市局调整）12(1).12" xfId="1041"/>
    <cellStyle name="差_城建部门_古塔" xfId="1042"/>
    <cellStyle name="差_城建部门_义县" xfId="1043"/>
    <cellStyle name="差_第五部分(才淼、饶永宏）" xfId="1044"/>
    <cellStyle name="差_第五部分(才淼、饶永宏）_高新区人代会（2015年含9项基金后市局调整）12(1).12" xfId="1045"/>
    <cellStyle name="差_第五部分(才淼、饶永宏）_古塔" xfId="1046"/>
    <cellStyle name="差_第五部分(才淼、饶永宏）_义县" xfId="1047"/>
    <cellStyle name="差_第一部分：综合全" xfId="1048"/>
    <cellStyle name="差_第一部分：综合全_高新区人代会（2015年含9项基金后市局调整）12(1).12" xfId="1049"/>
    <cellStyle name="差_第一部分：综合全_古塔" xfId="1050"/>
    <cellStyle name="差_第一部分：综合全_义县" xfId="1051"/>
    <cellStyle name="差_分析缺口率" xfId="1052"/>
    <cellStyle name="差_分析缺口率_高新区人代会（2015年含9项基金后市局调整）12(1).12" xfId="1053"/>
    <cellStyle name="差_分析缺口率_古塔" xfId="1054"/>
    <cellStyle name="差_分析缺口率_义县" xfId="1055"/>
    <cellStyle name="差_分县成本差异系数" xfId="1056"/>
    <cellStyle name="差_分县成本差异系数_不含人员经费系数" xfId="1057"/>
    <cellStyle name="差_分县成本差异系数_不含人员经费系数_高新区人代会（2015年含9项基金后市局调整）12(1).12" xfId="1058"/>
    <cellStyle name="差_分县成本差异系数_不含人员经费系数_古塔" xfId="1059"/>
    <cellStyle name="差_分县成本差异系数_不含人员经费系数_义县" xfId="1060"/>
    <cellStyle name="差_分县成本差异系数_高新区人代会（2015年含9项基金后市局调整）12(1).12" xfId="1061"/>
    <cellStyle name="差_分县成本差异系数_古塔" xfId="1062"/>
    <cellStyle name="差_分县成本差异系数_民生政策最低支出需求" xfId="1063"/>
    <cellStyle name="差_分县成本差异系数_民生政策最低支出需求_高新区人代会（2015年含9项基金后市局调整）12(1).12" xfId="1064"/>
    <cellStyle name="差_分县成本差异系数_民生政策最低支出需求_古塔" xfId="1065"/>
    <cellStyle name="差_分县成本差异系数_民生政策最低支出需求_义县" xfId="1066"/>
    <cellStyle name="差_分县成本差异系数_义县" xfId="1067"/>
    <cellStyle name="差_附表" xfId="1068"/>
    <cellStyle name="差_附表_高新区人代会（2015年含9项基金后市局调整）12(1).12" xfId="1069"/>
    <cellStyle name="差_附表_古塔" xfId="1070"/>
    <cellStyle name="差_附表_义县" xfId="1071"/>
    <cellStyle name="差_高新区人代会（2015年含9项基金后市局调整）12(1).12" xfId="1072"/>
    <cellStyle name="差_功能对经济" xfId="1073"/>
    <cellStyle name="差_功能对经济_高新区人代会（2015年含9项基金后市局调整）12(1).12" xfId="1074"/>
    <cellStyle name="差_功能对经济_古塔" xfId="1075"/>
    <cellStyle name="差_功能对经济_义县" xfId="1076"/>
    <cellStyle name="差_古塔" xfId="1077"/>
    <cellStyle name="差_行政(燃修费)" xfId="1078"/>
    <cellStyle name="差_行政(燃修费)_不含人员经费系数" xfId="1079"/>
    <cellStyle name="差_行政(燃修费)_不含人员经费系数_高新区人代会（2015年含9项基金后市局调整）12(1).12" xfId="1080"/>
    <cellStyle name="差_行政(燃修费)_不含人员经费系数_古塔" xfId="1081"/>
    <cellStyle name="差_行政(燃修费)_不含人员经费系数_义县" xfId="1082"/>
    <cellStyle name="差_行政(燃修费)_高新区人代会（2015年含9项基金后市局调整）12(1).12" xfId="1083"/>
    <cellStyle name="差_行政(燃修费)_古塔" xfId="1084"/>
    <cellStyle name="差_行政(燃修费)_民生政策最低支出需求" xfId="1085"/>
    <cellStyle name="差_行政(燃修费)_民生政策最低支出需求_高新区人代会（2015年含9项基金后市局调整）12(1).12" xfId="1086"/>
    <cellStyle name="差_行政(燃修费)_民生政策最低支出需求_古塔" xfId="1087"/>
    <cellStyle name="差_行政(燃修费)_民生政策最低支出需求_义县" xfId="1088"/>
    <cellStyle name="差_行政(燃修费)_县市旗测算-新科目（含人口规模效应）" xfId="1089"/>
    <cellStyle name="差_行政(燃修费)_县市旗测算-新科目（含人口规模效应）_高新区人代会（2015年含9项基金后市局调整）12(1).12" xfId="1090"/>
    <cellStyle name="差_行政(燃修费)_县市旗测算-新科目（含人口规模效应）_古塔" xfId="1091"/>
    <cellStyle name="差_行政(燃修费)_县市旗测算-新科目（含人口规模效应）_义县" xfId="1092"/>
    <cellStyle name="差_行政(燃修费)_义县" xfId="1093"/>
    <cellStyle name="差_行政（人员）" xfId="1094"/>
    <cellStyle name="差_行政（人员）_不含人员经费系数" xfId="1095"/>
    <cellStyle name="差_行政（人员）_不含人员经费系数_高新区人代会（2015年含9项基金后市局调整）12(1).12" xfId="1096"/>
    <cellStyle name="差_行政（人员）_不含人员经费系数_古塔" xfId="1097"/>
    <cellStyle name="差_行政（人员）_不含人员经费系数_义县" xfId="1098"/>
    <cellStyle name="差_行政（人员）_高新区人代会（2015年含9项基金后市局调整）12(1).12" xfId="1099"/>
    <cellStyle name="差_行政（人员）_古塔" xfId="1100"/>
    <cellStyle name="差_行政（人员）_民生政策最低支出需求" xfId="1101"/>
    <cellStyle name="差_行政（人员）_民生政策最低支出需求_高新区人代会（2015年含9项基金后市局调整）12(1).12" xfId="1102"/>
    <cellStyle name="差_行政（人员）_民生政策最低支出需求_古塔" xfId="1103"/>
    <cellStyle name="差_行政（人员）_民生政策最低支出需求_义县" xfId="1104"/>
    <cellStyle name="差_行政（人员）_县市旗测算-新科目（含人口规模效应）" xfId="1105"/>
    <cellStyle name="差_行政（人员）_县市旗测算-新科目（含人口规模效应）_高新区人代会（2015年含9项基金后市局调整）12(1).12" xfId="1106"/>
    <cellStyle name="差_行政（人员）_县市旗测算-新科目（含人口规模效应）_古塔" xfId="1107"/>
    <cellStyle name="差_行政（人员）_县市旗测算-新科目（含人口规模效应）_义县" xfId="1108"/>
    <cellStyle name="差_行政（人员）_义县" xfId="1109"/>
    <cellStyle name="差_行政公检法测算" xfId="1110"/>
    <cellStyle name="差_行政公检法测算_不含人员经费系数" xfId="1111"/>
    <cellStyle name="差_行政公检法测算_不含人员经费系数_高新区人代会（2015年含9项基金后市局调整）12(1).12" xfId="1112"/>
    <cellStyle name="差_行政公检法测算_不含人员经费系数_古塔" xfId="1113"/>
    <cellStyle name="差_行政公检法测算_不含人员经费系数_义县" xfId="1114"/>
    <cellStyle name="差_行政公检法测算_高新区人代会（2015年含9项基金后市局调整）12(1).12" xfId="1115"/>
    <cellStyle name="差_行政公检法测算_古塔" xfId="1116"/>
    <cellStyle name="差_行政公检法测算_民生政策最低支出需求" xfId="1117"/>
    <cellStyle name="差_行政公检法测算_民生政策最低支出需求_高新区人代会（2015年含9项基金后市局调整）12(1).12" xfId="1118"/>
    <cellStyle name="差_行政公检法测算_民生政策最低支出需求_古塔" xfId="1119"/>
    <cellStyle name="差_行政公检法测算_民生政策最低支出需求_义县" xfId="1120"/>
    <cellStyle name="差_行政公检法测算_县市旗测算-新科目（含人口规模效应）" xfId="1121"/>
    <cellStyle name="差_行政公检法测算_县市旗测算-新科目（含人口规模效应）_高新区人代会（2015年含9项基金后市局调整）12(1).12" xfId="1122"/>
    <cellStyle name="差_行政公检法测算_县市旗测算-新科目（含人口规模效应）_古塔" xfId="1123"/>
    <cellStyle name="差_行政公检法测算_县市旗测算-新科目（含人口规模效应）_义县" xfId="1124"/>
    <cellStyle name="差_行政公检法测算_义县" xfId="1125"/>
    <cellStyle name="差_河南 缺口县区测算(地方填报)" xfId="1126"/>
    <cellStyle name="差_河南 缺口县区测算(地方填报)_高新区人代会（2015年含9项基金后市局调整）12(1).12" xfId="1127"/>
    <cellStyle name="差_河南 缺口县区测算(地方填报)_古塔" xfId="1128"/>
    <cellStyle name="差_河南 缺口县区测算(地方填报)_义县" xfId="1129"/>
    <cellStyle name="差_河南 缺口县区测算(地方填报白)" xfId="1130"/>
    <cellStyle name="差_河南 缺口县区测算(地方填报白)_高新区人代会（2015年含9项基金后市局调整）12(1).12" xfId="1131"/>
    <cellStyle name="差_河南 缺口县区测算(地方填报白)_古塔" xfId="1132"/>
    <cellStyle name="差_河南 缺口县区测算(地方填报白)_义县" xfId="1133"/>
    <cellStyle name="差_核定人数对比" xfId="1134"/>
    <cellStyle name="差_核定人数对比_高新区人代会（2015年含9项基金后市局调整）12(1).12" xfId="1135"/>
    <cellStyle name="差_核定人数对比_古塔" xfId="1136"/>
    <cellStyle name="差_核定人数对比_义县" xfId="1137"/>
    <cellStyle name="差_核定人数下发表" xfId="1138"/>
    <cellStyle name="差_核定人数下发表_高新区人代会（2015年含9项基金后市局调整）12(1).12" xfId="1139"/>
    <cellStyle name="差_核定人数下发表_古塔" xfId="1140"/>
    <cellStyle name="差_核定人数下发表_义县" xfId="1141"/>
    <cellStyle name="差_葫芦岛市2012年政府性基金预算" xfId="1142"/>
    <cellStyle name="差_汇总" xfId="1143"/>
    <cellStyle name="差_汇总_高新区人代会（2015年含9项基金后市局调整）12(1).12" xfId="1144"/>
    <cellStyle name="差_汇总_古塔" xfId="1145"/>
    <cellStyle name="差_汇总_义县" xfId="1146"/>
    <cellStyle name="差_汇总表" xfId="1147"/>
    <cellStyle name="差_汇总表_高新区人代会（2015年含9项基金后市局调整）12(1).12" xfId="1148"/>
    <cellStyle name="差_汇总表_古塔" xfId="1149"/>
    <cellStyle name="差_汇总表_义县" xfId="1150"/>
    <cellStyle name="差_汇总表4" xfId="1151"/>
    <cellStyle name="差_汇总表4_高新区人代会（2015年含9项基金后市局调整）12(1).12" xfId="1152"/>
    <cellStyle name="差_汇总表4_古塔" xfId="1153"/>
    <cellStyle name="差_汇总表4_义县" xfId="1154"/>
    <cellStyle name="差_汇总-县级财政报表附表" xfId="1155"/>
    <cellStyle name="差_汇总-县级财政报表附表_高新区人代会（2015年含9项基金后市局调整）12(1).12" xfId="1156"/>
    <cellStyle name="差_汇总-县级财政报表附表_古塔" xfId="1157"/>
    <cellStyle name="差_汇总-县级财政报表附表_义县" xfId="1158"/>
    <cellStyle name="差_基金" xfId="1159"/>
    <cellStyle name="差_基金预算平衡表" xfId="1160"/>
    <cellStyle name="差_基金预算平衡表_高新区人代会（2015年含9项基金后市局调整）12(1).12" xfId="1161"/>
    <cellStyle name="差_基金预算平衡表_古塔" xfId="1162"/>
    <cellStyle name="差_基金预算平衡表_义县" xfId="1163"/>
    <cellStyle name="差_检验表" xfId="1164"/>
    <cellStyle name="差_检验表（调整后）" xfId="1165"/>
    <cellStyle name="差_检验表（调整后）_高新区人代会（2015年含9项基金后市局调整）12(1).12" xfId="1166"/>
    <cellStyle name="差_检验表（调整后）_古塔" xfId="1167"/>
    <cellStyle name="差_检验表（调整后）_义县" xfId="1168"/>
    <cellStyle name="差_检验表_高新区人代会（2015年含9项基金后市局调整）12(1).12" xfId="1169"/>
    <cellStyle name="差_检验表_古塔" xfId="1170"/>
    <cellStyle name="差_检验表_义县" xfId="1171"/>
    <cellStyle name="差_教育(按照总人口测算）—20080416" xfId="1172"/>
    <cellStyle name="差_教育(按照总人口测算）—20080416_不含人员经费系数" xfId="1173"/>
    <cellStyle name="差_教育(按照总人口测算）—20080416_不含人员经费系数_高新区人代会（2015年含9项基金后市局调整）12(1).12" xfId="1174"/>
    <cellStyle name="差_教育(按照总人口测算）—20080416_不含人员经费系数_古塔" xfId="1175"/>
    <cellStyle name="差_教育(按照总人口测算）—20080416_不含人员经费系数_义县" xfId="1176"/>
    <cellStyle name="差_教育(按照总人口测算）—20080416_高新区人代会（2015年含9项基金后市局调整）12(1).12" xfId="1177"/>
    <cellStyle name="差_教育(按照总人口测算）—20080416_古塔" xfId="1178"/>
    <cellStyle name="差_教育(按照总人口测算）—20080416_民生政策最低支出需求" xfId="1179"/>
    <cellStyle name="差_教育(按照总人口测算）—20080416_民生政策最低支出需求_高新区人代会（2015年含9项基金后市局调整）12(1).12" xfId="1180"/>
    <cellStyle name="差_教育(按照总人口测算）—20080416_民生政策最低支出需求_古塔" xfId="1181"/>
    <cellStyle name="差_教育(按照总人口测算）—20080416_民生政策最低支出需求_义县" xfId="1182"/>
    <cellStyle name="差_教育(按照总人口测算）—20080416_县市旗测算-新科目（含人口规模效应）" xfId="1183"/>
    <cellStyle name="差_教育(按照总人口测算）—20080416_县市旗测算-新科目（含人口规模效应）_高新区人代会（2015年含9项基金后市局调整）12(1).12" xfId="1184"/>
    <cellStyle name="差_教育(按照总人口测算）—20080416_县市旗测算-新科目（含人口规模效应）_古塔" xfId="1185"/>
    <cellStyle name="差_教育(按照总人口测算）—20080416_县市旗测算-新科目（含人口规模效应）_义县" xfId="1186"/>
    <cellStyle name="差_教育(按照总人口测算）—20080416_义县" xfId="1187"/>
    <cellStyle name="差_来源表" xfId="1188"/>
    <cellStyle name="差_来源表_高新区人代会（2015年含9项基金后市局调整）12(1).12" xfId="1189"/>
    <cellStyle name="差_来源表_古塔" xfId="1190"/>
    <cellStyle name="差_来源表_义县" xfId="1191"/>
    <cellStyle name="差_丽江汇总" xfId="1192"/>
    <cellStyle name="差_丽江汇总_高新区人代会（2015年含9项基金后市局调整）12(1).12" xfId="1193"/>
    <cellStyle name="差_丽江汇总_古塔" xfId="1194"/>
    <cellStyle name="差_丽江汇总_义县" xfId="1195"/>
    <cellStyle name="差_民生政策最低支出需求" xfId="1196"/>
    <cellStyle name="差_民生政策最低支出需求_高新区人代会（2015年含9项基金后市局调整）12(1).12" xfId="1197"/>
    <cellStyle name="差_民生政策最低支出需求_古塔" xfId="1198"/>
    <cellStyle name="差_民生政策最低支出需求_义县" xfId="1199"/>
    <cellStyle name="差_明山收入预算10.18 (1)" xfId="1200"/>
    <cellStyle name="差_农林水和城市维护标准支出20080505－县区合计" xfId="1201"/>
    <cellStyle name="差_农林水和城市维护标准支出20080505－县区合计_不含人员经费系数" xfId="1202"/>
    <cellStyle name="差_农林水和城市维护标准支出20080505－县区合计_不含人员经费系数_高新区人代会（2015年含9项基金后市局调整）12(1).12" xfId="1203"/>
    <cellStyle name="差_农林水和城市维护标准支出20080505－县区合计_不含人员经费系数_古塔" xfId="1204"/>
    <cellStyle name="差_农林水和城市维护标准支出20080505－县区合计_不含人员经费系数_义县" xfId="1205"/>
    <cellStyle name="差_农林水和城市维护标准支出20080505－县区合计_高新区人代会（2015年含9项基金后市局调整）12(1).12" xfId="1206"/>
    <cellStyle name="差_农林水和城市维护标准支出20080505－县区合计_古塔" xfId="1207"/>
    <cellStyle name="差_农林水和城市维护标准支出20080505－县区合计_民生政策最低支出需求" xfId="1208"/>
    <cellStyle name="差_农林水和城市维护标准支出20080505－县区合计_民生政策最低支出需求_高新区人代会（2015年含9项基金后市局调整）12(1).12" xfId="1209"/>
    <cellStyle name="差_农林水和城市维护标准支出20080505－县区合计_民生政策最低支出需求_古塔" xfId="1210"/>
    <cellStyle name="差_农林水和城市维护标准支出20080505－县区合计_民生政策最低支出需求_义县" xfId="1211"/>
    <cellStyle name="差_农林水和城市维护标准支出20080505－县区合计_县市旗测算-新科目（含人口规模效应）" xfId="1212"/>
    <cellStyle name="差_农林水和城市维护标准支出20080505－县区合计_县市旗测算-新科目（含人口规模效应）_高新区人代会（2015年含9项基金后市局调整）12(1).12" xfId="1213"/>
    <cellStyle name="差_农林水和城市维护标准支出20080505－县区合计_县市旗测算-新科目（含人口规模效应）_古塔" xfId="1214"/>
    <cellStyle name="差_农林水和城市维护标准支出20080505－县区合计_县市旗测算-新科目（含人口规模效应）_义县" xfId="1215"/>
    <cellStyle name="差_农林水和城市维护标准支出20080505－县区合计_义县" xfId="1216"/>
    <cellStyle name="差_平邑" xfId="1217"/>
    <cellStyle name="差_平邑_高新区人代会（2015年含9项基金后市局调整）12(1).12" xfId="1218"/>
    <cellStyle name="差_平邑_古塔" xfId="1219"/>
    <cellStyle name="差_平邑_义县" xfId="1220"/>
    <cellStyle name="差_其他部门(按照总人口测算）—20080416" xfId="1221"/>
    <cellStyle name="差_其他部门(按照总人口测算）—20080416_不含人员经费系数" xfId="1222"/>
    <cellStyle name="差_其他部门(按照总人口测算）—20080416_不含人员经费系数_高新区人代会（2015年含9项基金后市局调整）12(1).12" xfId="1223"/>
    <cellStyle name="差_其他部门(按照总人口测算）—20080416_不含人员经费系数_古塔" xfId="1224"/>
    <cellStyle name="差_其他部门(按照总人口测算）—20080416_不含人员经费系数_义县" xfId="1225"/>
    <cellStyle name="差_其他部门(按照总人口测算）—20080416_高新区人代会（2015年含9项基金后市局调整）12(1).12" xfId="1226"/>
    <cellStyle name="差_其他部门(按照总人口测算）—20080416_古塔" xfId="1227"/>
    <cellStyle name="差_其他部门(按照总人口测算）—20080416_民生政策最低支出需求" xfId="1228"/>
    <cellStyle name="差_其他部门(按照总人口测算）—20080416_民生政策最低支出需求_高新区人代会（2015年含9项基金后市局调整）12(1).12" xfId="1229"/>
    <cellStyle name="差_其他部门(按照总人口测算）—20080416_民生政策最低支出需求_古塔" xfId="1230"/>
    <cellStyle name="差_其他部门(按照总人口测算）—20080416_民生政策最低支出需求_义县" xfId="1231"/>
    <cellStyle name="差_其他部门(按照总人口测算）—20080416_县市旗测算-新科目（含人口规模效应）" xfId="1232"/>
    <cellStyle name="差_其他部门(按照总人口测算）—20080416_县市旗测算-新科目（含人口规模效应）_高新区人代会（2015年含9项基金后市局调整）12(1).12" xfId="1233"/>
    <cellStyle name="差_其他部门(按照总人口测算）—20080416_县市旗测算-新科目（含人口规模效应）_古塔" xfId="1234"/>
    <cellStyle name="差_其他部门(按照总人口测算）—20080416_县市旗测算-新科目（含人口规模效应）_义县" xfId="1235"/>
    <cellStyle name="差_其他部门(按照总人口测算）—20080416_义县" xfId="1236"/>
    <cellStyle name="差_青海 缺口县区测算(地方填报)" xfId="1237"/>
    <cellStyle name="差_青海 缺口县区测算(地方填报)_高新区人代会（2015年含9项基金后市局调整）12(1).12" xfId="1238"/>
    <cellStyle name="差_青海 缺口县区测算(地方填报)_古塔" xfId="1239"/>
    <cellStyle name="差_青海 缺口县区测算(地方填报)_义县" xfId="1240"/>
    <cellStyle name="差_缺口县区测算" xfId="1241"/>
    <cellStyle name="差_缺口县区测算（11.13）" xfId="1242"/>
    <cellStyle name="差_缺口县区测算（11.13）_高新区人代会（2015年含9项基金后市局调整）12(1).12" xfId="1243"/>
    <cellStyle name="差_缺口县区测算（11.13）_古塔" xfId="1244"/>
    <cellStyle name="差_缺口县区测算（11.13）_义县" xfId="1245"/>
    <cellStyle name="差_缺口县区测算(按2007支出增长25%测算)" xfId="1246"/>
    <cellStyle name="差_缺口县区测算(按2007支出增长25%测算)_高新区人代会（2015年含9项基金后市局调整）12(1).12" xfId="1247"/>
    <cellStyle name="差_缺口县区测算(按2007支出增长25%测算)_古塔" xfId="1248"/>
    <cellStyle name="差_缺口县区测算(按2007支出增长25%测算)_义县" xfId="1249"/>
    <cellStyle name="差_缺口县区测算(按核定人数)" xfId="1250"/>
    <cellStyle name="差_缺口县区测算(按核定人数)_高新区人代会（2015年含9项基金后市局调整）12(1).12" xfId="1251"/>
    <cellStyle name="差_缺口县区测算(按核定人数)_古塔" xfId="1252"/>
    <cellStyle name="差_缺口县区测算(按核定人数)_义县" xfId="1253"/>
    <cellStyle name="差_缺口县区测算(财政部标准)" xfId="1254"/>
    <cellStyle name="差_缺口县区测算(财政部标准)_高新区人代会（2015年含9项基金后市局调整）12(1).12" xfId="1255"/>
    <cellStyle name="差_缺口县区测算(财政部标准)_古塔" xfId="1256"/>
    <cellStyle name="差_缺口县区测算(财政部标准)_义县" xfId="1257"/>
    <cellStyle name="差_缺口县区测算_高新区人代会（2015年含9项基金后市局调整）12(1).12" xfId="1258"/>
    <cellStyle name="差_缺口县区测算_古塔" xfId="1259"/>
    <cellStyle name="差_缺口县区测算_义县" xfId="1260"/>
    <cellStyle name="差_人员工资和公用经费" xfId="1261"/>
    <cellStyle name="差_人员工资和公用经费_高新区人代会（2015年含9项基金后市局调整）12(1).12" xfId="1262"/>
    <cellStyle name="差_人员工资和公用经费_古塔" xfId="1263"/>
    <cellStyle name="差_人员工资和公用经费_义县" xfId="1264"/>
    <cellStyle name="差_人员工资和公用经费2" xfId="1265"/>
    <cellStyle name="差_人员工资和公用经费2_高新区人代会（2015年含9项基金后市局调整）12(1).12" xfId="1266"/>
    <cellStyle name="差_人员工资和公用经费2_古塔" xfId="1267"/>
    <cellStyle name="差_人员工资和公用经费2_义县" xfId="1268"/>
    <cellStyle name="差_人员工资和公用经费3" xfId="1269"/>
    <cellStyle name="差_人员工资和公用经费3_高新区人代会（2015年含9项基金后市局调整）12(1).12" xfId="1270"/>
    <cellStyle name="差_人员工资和公用经费3_古塔" xfId="1271"/>
    <cellStyle name="差_人员工资和公用经费3_义县" xfId="1272"/>
    <cellStyle name="差_山东省民生支出标准" xfId="1273"/>
    <cellStyle name="差_山东省民生支出标准_高新区人代会（2015年含9项基金后市局调整）12(1).12" xfId="1274"/>
    <cellStyle name="差_山东省民生支出标准_古塔" xfId="1275"/>
    <cellStyle name="差_山东省民生支出标准_义县" xfId="1276"/>
    <cellStyle name="差_沈阳" xfId="1277"/>
    <cellStyle name="差_市辖区测算20080510" xfId="1278"/>
    <cellStyle name="差_市辖区测算20080510_不含人员经费系数" xfId="1279"/>
    <cellStyle name="差_市辖区测算20080510_不含人员经费系数_高新区人代会（2015年含9项基金后市局调整）12(1).12" xfId="1280"/>
    <cellStyle name="差_市辖区测算20080510_不含人员经费系数_古塔" xfId="1281"/>
    <cellStyle name="差_市辖区测算20080510_不含人员经费系数_义县" xfId="1282"/>
    <cellStyle name="差_市辖区测算20080510_高新区人代会（2015年含9项基金后市局调整）12(1).12" xfId="1283"/>
    <cellStyle name="差_市辖区测算20080510_古塔" xfId="1284"/>
    <cellStyle name="差_市辖区测算20080510_民生政策最低支出需求" xfId="1285"/>
    <cellStyle name="差_市辖区测算20080510_民生政策最低支出需求_高新区人代会（2015年含9项基金后市局调整）12(1).12" xfId="1286"/>
    <cellStyle name="差_市辖区测算20080510_民生政策最低支出需求_古塔" xfId="1287"/>
    <cellStyle name="差_市辖区测算20080510_民生政策最低支出需求_义县" xfId="1288"/>
    <cellStyle name="差_市辖区测算20080510_县市旗测算-新科目（含人口规模效应）" xfId="1289"/>
    <cellStyle name="差_市辖区测算20080510_县市旗测算-新科目（含人口规模效应）_高新区人代会（2015年含9项基金后市局调整）12(1).12" xfId="1290"/>
    <cellStyle name="差_市辖区测算20080510_县市旗测算-新科目（含人口规模效应）_古塔" xfId="1291"/>
    <cellStyle name="差_市辖区测算20080510_县市旗测算-新科目（含人口规模效应）_义县" xfId="1292"/>
    <cellStyle name="差_市辖区测算20080510_义县" xfId="1293"/>
    <cellStyle name="差_市辖区测算-新科目（20080626）" xfId="1294"/>
    <cellStyle name="差_市辖区测算-新科目（20080626）_不含人员经费系数" xfId="1295"/>
    <cellStyle name="差_市辖区测算-新科目（20080626）_不含人员经费系数_高新区人代会（2015年含9项基金后市局调整）12(1).12" xfId="1296"/>
    <cellStyle name="差_市辖区测算-新科目（20080626）_不含人员经费系数_古塔" xfId="1297"/>
    <cellStyle name="差_市辖区测算-新科目（20080626）_不含人员经费系数_义县" xfId="1298"/>
    <cellStyle name="差_市辖区测算-新科目（20080626）_高新区人代会（2015年含9项基金后市局调整）12(1).12" xfId="1299"/>
    <cellStyle name="差_市辖区测算-新科目（20080626）_古塔" xfId="1300"/>
    <cellStyle name="差_市辖区测算-新科目（20080626）_民生政策最低支出需求" xfId="1301"/>
    <cellStyle name="差_市辖区测算-新科目（20080626）_民生政策最低支出需求_高新区人代会（2015年含9项基金后市局调整）12(1).12" xfId="1302"/>
    <cellStyle name="差_市辖区测算-新科目（20080626）_民生政策最低支出需求_古塔" xfId="1303"/>
    <cellStyle name="差_市辖区测算-新科目（20080626）_民生政策最低支出需求_义县" xfId="1304"/>
    <cellStyle name="差_市辖区测算-新科目（20080626）_县市旗测算-新科目（含人口规模效应）" xfId="1305"/>
    <cellStyle name="差_市辖区测算-新科目（20080626）_县市旗测算-新科目（含人口规模效应）_高新区人代会（2015年含9项基金后市局调整）12(1).12" xfId="1306"/>
    <cellStyle name="差_市辖区测算-新科目（20080626）_县市旗测算-新科目（含人口规模效应）_古塔" xfId="1307"/>
    <cellStyle name="差_市辖区测算-新科目（20080626）_县市旗测算-新科目（含人口规模效应）_义县" xfId="1308"/>
    <cellStyle name="差_市辖区测算-新科目（20080626）_义县" xfId="1309"/>
    <cellStyle name="差_收入" xfId="1310"/>
    <cellStyle name="差_收入_高新区人代会（2015年含9项基金后市局调整）12(1).12" xfId="1311"/>
    <cellStyle name="差_收入_古塔" xfId="1312"/>
    <cellStyle name="差_收入_义县" xfId="1313"/>
    <cellStyle name="差_收入调整后" xfId="1314"/>
    <cellStyle name="差_收入调整后_高新区人代会（2015年含9项基金后市局调整）12(1).12" xfId="1315"/>
    <cellStyle name="差_同德" xfId="1316"/>
    <cellStyle name="差_同德_高新区人代会（2015年含9项基金后市局调整）12(1).12" xfId="1317"/>
    <cellStyle name="差_同德_古塔" xfId="1318"/>
    <cellStyle name="差_同德_义县" xfId="1319"/>
    <cellStyle name="差_危改资金测算" xfId="1320"/>
    <cellStyle name="差_危改资金测算_高新区人代会（2015年含9项基金后市局调整）12(1).12" xfId="1321"/>
    <cellStyle name="差_危改资金测算_古塔" xfId="1322"/>
    <cellStyle name="差_危改资金测算_义县" xfId="1323"/>
    <cellStyle name="差_卫生(按照总人口测算）—20080416" xfId="1324"/>
    <cellStyle name="差_卫生(按照总人口测算）—20080416_不含人员经费系数" xfId="1325"/>
    <cellStyle name="差_卫生(按照总人口测算）—20080416_不含人员经费系数_高新区人代会（2015年含9项基金后市局调整）12(1).12" xfId="1326"/>
    <cellStyle name="差_卫生(按照总人口测算）—20080416_不含人员经费系数_古塔" xfId="1327"/>
    <cellStyle name="差_卫生(按照总人口测算）—20080416_不含人员经费系数_义县" xfId="1328"/>
    <cellStyle name="差_卫生(按照总人口测算）—20080416_高新区人代会（2015年含9项基金后市局调整）12(1).12" xfId="1329"/>
    <cellStyle name="差_卫生(按照总人口测算）—20080416_古塔" xfId="1330"/>
    <cellStyle name="差_卫生(按照总人口测算）—20080416_民生政策最低支出需求" xfId="1331"/>
    <cellStyle name="差_卫生(按照总人口测算）—20080416_民生政策最低支出需求_高新区人代会（2015年含9项基金后市局调整）12(1).12" xfId="1332"/>
    <cellStyle name="差_卫生(按照总人口测算）—20080416_民生政策最低支出需求_古塔" xfId="1333"/>
    <cellStyle name="差_卫生(按照总人口测算）—20080416_民生政策最低支出需求_义县" xfId="1334"/>
    <cellStyle name="差_卫生(按照总人口测算）—20080416_县市旗测算-新科目（含人口规模效应）" xfId="1335"/>
    <cellStyle name="差_卫生(按照总人口测算）—20080416_县市旗测算-新科目（含人口规模效应）_高新区人代会（2015年含9项基金后市局调整）12(1).12" xfId="1336"/>
    <cellStyle name="差_卫生(按照总人口测算）—20080416_县市旗测算-新科目（含人口规模效应）_古塔" xfId="1337"/>
    <cellStyle name="差_卫生(按照总人口测算）—20080416_县市旗测算-新科目（含人口规模效应）_义县" xfId="1338"/>
    <cellStyle name="差_卫生(按照总人口测算）—20080416_义县" xfId="1339"/>
    <cellStyle name="差_卫生部门" xfId="1340"/>
    <cellStyle name="差_卫生部门_高新区人代会（2015年含9项基金后市局调整）12(1).12" xfId="1341"/>
    <cellStyle name="差_卫生部门_古塔" xfId="1342"/>
    <cellStyle name="差_卫生部门_义县" xfId="1343"/>
    <cellStyle name="差_文体广播部门" xfId="1344"/>
    <cellStyle name="差_文体广播部门_高新区人代会（2015年含9项基金后市局调整）12(1).12" xfId="1345"/>
    <cellStyle name="差_文体广播部门_古塔" xfId="1346"/>
    <cellStyle name="差_文体广播部门_义县" xfId="1347"/>
    <cellStyle name="差_文体广播事业(按照总人口测算）—20080416" xfId="1348"/>
    <cellStyle name="差_文体广播事业(按照总人口测算）—20080416_不含人员经费系数" xfId="1349"/>
    <cellStyle name="差_文体广播事业(按照总人口测算）—20080416_不含人员经费系数_高新区人代会（2015年含9项基金后市局调整）12(1).12" xfId="1350"/>
    <cellStyle name="差_文体广播事业(按照总人口测算）—20080416_不含人员经费系数_古塔" xfId="1351"/>
    <cellStyle name="差_文体广播事业(按照总人口测算）—20080416_不含人员经费系数_义县" xfId="1352"/>
    <cellStyle name="差_文体广播事业(按照总人口测算）—20080416_高新区人代会（2015年含9项基金后市局调整）12(1).12" xfId="1353"/>
    <cellStyle name="差_文体广播事业(按照总人口测算）—20080416_古塔" xfId="1354"/>
    <cellStyle name="差_文体广播事业(按照总人口测算）—20080416_民生政策最低支出需求" xfId="1355"/>
    <cellStyle name="差_文体广播事业(按照总人口测算）—20080416_民生政策最低支出需求_高新区人代会（2015年含9项基金后市局调整）12(1).12" xfId="1356"/>
    <cellStyle name="差_文体广播事业(按照总人口测算）—20080416_民生政策最低支出需求_古塔" xfId="1357"/>
    <cellStyle name="差_文体广播事业(按照总人口测算）—20080416_民生政策最低支出需求_义县" xfId="1358"/>
    <cellStyle name="差_文体广播事业(按照总人口测算）—20080416_县市旗测算-新科目（含人口规模效应）" xfId="1359"/>
    <cellStyle name="差_文体广播事业(按照总人口测算）—20080416_县市旗测算-新科目（含人口规模效应）_高新区人代会（2015年含9项基金后市局调整）12(1).12" xfId="1360"/>
    <cellStyle name="差_文体广播事业(按照总人口测算）—20080416_县市旗测算-新科目（含人口规模效应）_古塔" xfId="1361"/>
    <cellStyle name="差_文体广播事业(按照总人口测算）—20080416_县市旗测算-新科目（含人口规模效应）_义县" xfId="1362"/>
    <cellStyle name="差_文体广播事业(按照总人口测算）—20080416_义县" xfId="1363"/>
    <cellStyle name="差_县区合并测算20080421" xfId="1364"/>
    <cellStyle name="差_县区合并测算20080421_不含人员经费系数" xfId="1365"/>
    <cellStyle name="差_县区合并测算20080421_不含人员经费系数_高新区人代会（2015年含9项基金后市局调整）12(1).12" xfId="1366"/>
    <cellStyle name="差_县区合并测算20080421_不含人员经费系数_古塔" xfId="1367"/>
    <cellStyle name="差_县区合并测算20080421_不含人员经费系数_义县" xfId="1368"/>
    <cellStyle name="差_县区合并测算20080421_高新区人代会（2015年含9项基金后市局调整）12(1).12" xfId="1369"/>
    <cellStyle name="差_县区合并测算20080421_古塔" xfId="1370"/>
    <cellStyle name="差_县区合并测算20080421_民生政策最低支出需求" xfId="1371"/>
    <cellStyle name="差_县区合并测算20080421_民生政策最低支出需求_高新区人代会（2015年含9项基金后市局调整）12(1).12" xfId="1372"/>
    <cellStyle name="差_县区合并测算20080421_民生政策最低支出需求_古塔" xfId="1373"/>
    <cellStyle name="差_县区合并测算20080421_民生政策最低支出需求_义县" xfId="1374"/>
    <cellStyle name="差_县区合并测算20080421_县市旗测算-新科目（含人口规模效应）" xfId="1375"/>
    <cellStyle name="差_县区合并测算20080421_县市旗测算-新科目（含人口规模效应）_高新区人代会（2015年含9项基金后市局调整）12(1).12" xfId="1376"/>
    <cellStyle name="差_县区合并测算20080421_县市旗测算-新科目（含人口规模效应）_古塔" xfId="1377"/>
    <cellStyle name="差_县区合并测算20080421_县市旗测算-新科目（含人口规模效应）_义县" xfId="1378"/>
    <cellStyle name="差_县区合并测算20080421_义县" xfId="1379"/>
    <cellStyle name="差_县区合并测算20080423(按照各省比重）" xfId="1380"/>
    <cellStyle name="差_县区合并测算20080423(按照各省比重）_不含人员经费系数" xfId="1381"/>
    <cellStyle name="差_县区合并测算20080423(按照各省比重）_不含人员经费系数_高新区人代会（2015年含9项基金后市局调整）12(1).12" xfId="1382"/>
    <cellStyle name="差_县区合并测算20080423(按照各省比重）_不含人员经费系数_古塔" xfId="1383"/>
    <cellStyle name="差_县区合并测算20080423(按照各省比重）_不含人员经费系数_义县" xfId="1384"/>
    <cellStyle name="差_县区合并测算20080423(按照各省比重）_高新区人代会（2015年含9项基金后市局调整）12(1).12" xfId="1385"/>
    <cellStyle name="差_县区合并测算20080423(按照各省比重）_古塔" xfId="1386"/>
    <cellStyle name="差_县区合并测算20080423(按照各省比重）_民生政策最低支出需求" xfId="1387"/>
    <cellStyle name="差_县区合并测算20080423(按照各省比重）_民生政策最低支出需求_高新区人代会（2015年含9项基金后市局调整）12(1).12" xfId="1388"/>
    <cellStyle name="差_县区合并测算20080423(按照各省比重）_民生政策最低支出需求_古塔" xfId="1389"/>
    <cellStyle name="差_县区合并测算20080423(按照各省比重）_民生政策最低支出需求_义县" xfId="1390"/>
    <cellStyle name="差_县区合并测算20080423(按照各省比重）_县市旗测算-新科目（含人口规模效应）" xfId="1391"/>
    <cellStyle name="差_县区合并测算20080423(按照各省比重）_县市旗测算-新科目（含人口规模效应）_高新区人代会（2015年含9项基金后市局调整）12(1).12" xfId="1392"/>
    <cellStyle name="差_县区合并测算20080423(按照各省比重）_县市旗测算-新科目（含人口规模效应）_古塔" xfId="1393"/>
    <cellStyle name="差_县区合并测算20080423(按照各省比重）_县市旗测算-新科目（含人口规模效应）_义县" xfId="1394"/>
    <cellStyle name="差_县区合并测算20080423(按照各省比重）_义县" xfId="1395"/>
    <cellStyle name="差_县市旗测算20080508" xfId="1396"/>
    <cellStyle name="差_县市旗测算20080508_不含人员经费系数" xfId="1397"/>
    <cellStyle name="差_县市旗测算20080508_不含人员经费系数_高新区人代会（2015年含9项基金后市局调整）12(1).12" xfId="1398"/>
    <cellStyle name="差_县市旗测算20080508_不含人员经费系数_古塔" xfId="1399"/>
    <cellStyle name="差_县市旗测算20080508_不含人员经费系数_义县" xfId="1400"/>
    <cellStyle name="差_县市旗测算20080508_高新区人代会（2015年含9项基金后市局调整）12(1).12" xfId="1401"/>
    <cellStyle name="差_县市旗测算20080508_古塔" xfId="1402"/>
    <cellStyle name="差_县市旗测算20080508_民生政策最低支出需求" xfId="1403"/>
    <cellStyle name="差_县市旗测算20080508_民生政策最低支出需求_高新区人代会（2015年含9项基金后市局调整）12(1).12" xfId="1404"/>
    <cellStyle name="差_县市旗测算20080508_民生政策最低支出需求_古塔" xfId="1405"/>
    <cellStyle name="差_县市旗测算20080508_民生政策最低支出需求_义县" xfId="1406"/>
    <cellStyle name="差_县市旗测算20080508_县市旗测算-新科目（含人口规模效应）" xfId="1407"/>
    <cellStyle name="差_县市旗测算20080508_县市旗测算-新科目（含人口规模效应）_高新区人代会（2015年含9项基金后市局调整）12(1).12" xfId="1408"/>
    <cellStyle name="差_县市旗测算20080508_县市旗测算-新科目（含人口规模效应）_古塔" xfId="1409"/>
    <cellStyle name="差_县市旗测算20080508_县市旗测算-新科目（含人口规模效应）_义县" xfId="1410"/>
    <cellStyle name="差_县市旗测算20080508_义县" xfId="1411"/>
    <cellStyle name="差_县市旗测算-新科目（20080626）" xfId="1412"/>
    <cellStyle name="差_县市旗测算-新科目（20080626）_不含人员经费系数" xfId="1413"/>
    <cellStyle name="差_县市旗测算-新科目（20080626）_不含人员经费系数_高新区人代会（2015年含9项基金后市局调整）12(1).12" xfId="1414"/>
    <cellStyle name="差_县市旗测算-新科目（20080626）_不含人员经费系数_古塔" xfId="1415"/>
    <cellStyle name="差_县市旗测算-新科目（20080626）_不含人员经费系数_义县" xfId="1416"/>
    <cellStyle name="差_县市旗测算-新科目（20080626）_高新区人代会（2015年含9项基金后市局调整）12(1).12" xfId="1417"/>
    <cellStyle name="差_县市旗测算-新科目（20080626）_古塔" xfId="1418"/>
    <cellStyle name="差_县市旗测算-新科目（20080626）_民生政策最低支出需求" xfId="1419"/>
    <cellStyle name="差_县市旗测算-新科目（20080626）_民生政策最低支出需求_高新区人代会（2015年含9项基金后市局调整）12(1).12" xfId="1420"/>
    <cellStyle name="差_县市旗测算-新科目（20080626）_民生政策最低支出需求_古塔" xfId="1421"/>
    <cellStyle name="差_县市旗测算-新科目（20080626）_民生政策最低支出需求_义县" xfId="1422"/>
    <cellStyle name="差_县市旗测算-新科目（20080626）_县市旗测算-新科目（含人口规模效应）" xfId="1423"/>
    <cellStyle name="差_县市旗测算-新科目（20080626）_县市旗测算-新科目（含人口规模效应）_高新区人代会（2015年含9项基金后市局调整）12(1).12" xfId="1424"/>
    <cellStyle name="差_县市旗测算-新科目（20080626）_县市旗测算-新科目（含人口规模效应）_古塔" xfId="1425"/>
    <cellStyle name="差_县市旗测算-新科目（20080626）_县市旗测算-新科目（含人口规模效应）_义县" xfId="1426"/>
    <cellStyle name="差_县市旗测算-新科目（20080626）_义县" xfId="1427"/>
    <cellStyle name="差_县市旗测算-新科目（20080627）" xfId="1428"/>
    <cellStyle name="差_县市旗测算-新科目（20080627）_不含人员经费系数" xfId="1429"/>
    <cellStyle name="差_县市旗测算-新科目（20080627）_不含人员经费系数_高新区人代会（2015年含9项基金后市局调整）12(1).12" xfId="1430"/>
    <cellStyle name="差_县市旗测算-新科目（20080627）_不含人员经费系数_古塔" xfId="1431"/>
    <cellStyle name="差_县市旗测算-新科目（20080627）_不含人员经费系数_义县" xfId="1432"/>
    <cellStyle name="差_县市旗测算-新科目（20080627）_高新区人代会（2015年含9项基金后市局调整）12(1).12" xfId="1433"/>
    <cellStyle name="差_县市旗测算-新科目（20080627）_古塔" xfId="1434"/>
    <cellStyle name="差_县市旗测算-新科目（20080627）_民生政策最低支出需求" xfId="1435"/>
    <cellStyle name="差_县市旗测算-新科目（20080627）_民生政策最低支出需求_高新区人代会（2015年含9项基金后市局调整）12(1).12" xfId="1436"/>
    <cellStyle name="差_县市旗测算-新科目（20080627）_民生政策最低支出需求_古塔" xfId="1437"/>
    <cellStyle name="差_县市旗测算-新科目（20080627）_民生政策最低支出需求_义县" xfId="1438"/>
    <cellStyle name="差_县市旗测算-新科目（20080627）_县市旗测算-新科目（含人口规模效应）" xfId="1439"/>
    <cellStyle name="差_县市旗测算-新科目（20080627）_县市旗测算-新科目（含人口规模效应）_高新区人代会（2015年含9项基金后市局调整）12(1).12" xfId="1440"/>
    <cellStyle name="差_县市旗测算-新科目（20080627）_县市旗测算-新科目（含人口规模效应）_古塔" xfId="1441"/>
    <cellStyle name="差_县市旗测算-新科目（20080627）_县市旗测算-新科目（含人口规模效应）_义县" xfId="1442"/>
    <cellStyle name="差_县市旗测算-新科目（20080627）_义县" xfId="1443"/>
    <cellStyle name="差_一般预算平衡表" xfId="1444"/>
    <cellStyle name="差_一般预算平衡表_高新区人代会（2015年含9项基金后市局调整）12(1).12" xfId="1445"/>
    <cellStyle name="差_一般预算平衡表_古塔" xfId="1446"/>
    <cellStyle name="差_一般预算平衡表_义县" xfId="1447"/>
    <cellStyle name="差_一般预算支出口径剔除表" xfId="1448"/>
    <cellStyle name="差_一般预算支出口径剔除表_高新区人代会（2015年含9项基金后市局调整）12(1).12" xfId="1449"/>
    <cellStyle name="差_一般预算支出口径剔除表_古塔" xfId="1450"/>
    <cellStyle name="差_一般预算支出口径剔除表_义县" xfId="1451"/>
    <cellStyle name="差_义县" xfId="1452"/>
    <cellStyle name="差_云南 缺口县区测算(地方填报)" xfId="1453"/>
    <cellStyle name="差_云南 缺口县区测算(地方填报)_高新区人代会（2015年含9项基金后市局调整）12(1).12" xfId="1454"/>
    <cellStyle name="差_云南 缺口县区测算(地方填报)_古塔" xfId="1455"/>
    <cellStyle name="差_云南 缺口县区测算(地方填报)_义县" xfId="1456"/>
    <cellStyle name="差_云南省2008年转移支付测算——州市本级考核部分及政策性测算" xfId="1457"/>
    <cellStyle name="差_云南省2008年转移支付测算——州市本级考核部分及政策性测算_高新区人代会（2015年含9项基金后市局调整）12(1).12" xfId="1458"/>
    <cellStyle name="差_云南省2008年转移支付测算——州市本级考核部分及政策性测算_古塔" xfId="1459"/>
    <cellStyle name="差_云南省2008年转移支付测算——州市本级考核部分及政策性测算_义县" xfId="1460"/>
    <cellStyle name="差_支出（当年财力）" xfId="1461"/>
    <cellStyle name="差_支出（当年财力）_高新区人代会（2015年含9项基金后市局调整）12(1).12" xfId="1462"/>
    <cellStyle name="差_支出（当年财力）_古塔" xfId="1463"/>
    <cellStyle name="差_支出（当年财力）_义县" xfId="1464"/>
    <cellStyle name="差_重点民生支出需求测算表社保（农村低保）081112" xfId="1465"/>
    <cellStyle name="差_重点民生支出需求测算表社保（农村低保）081112_高新区人代会（2015年含9项基金后市局调整）12(1).12" xfId="1466"/>
    <cellStyle name="差_重点民生支出需求测算表社保（农村低保）081112_古塔" xfId="1467"/>
    <cellStyle name="差_重点民生支出需求测算表社保（农村低保）081112_义县" xfId="1468"/>
    <cellStyle name="差_自行调整差异系数顺序" xfId="1469"/>
    <cellStyle name="差_自行调整差异系数顺序_高新区人代会（2015年含9项基金后市局调整）12(1).12" xfId="1470"/>
    <cellStyle name="差_自行调整差异系数顺序_古塔" xfId="1471"/>
    <cellStyle name="差_自行调整差异系数顺序_义县" xfId="1472"/>
    <cellStyle name="差_总人口" xfId="1473"/>
    <cellStyle name="差_总人口_高新区人代会（2015年含9项基金后市局调整）12(1).12" xfId="1474"/>
    <cellStyle name="差_总人口_古塔" xfId="1475"/>
    <cellStyle name="差_总人口_义县" xfId="1476"/>
    <cellStyle name="常规 10" xfId="1477"/>
    <cellStyle name="常规 11" xfId="1478"/>
    <cellStyle name="常规 12" xfId="1479"/>
    <cellStyle name="常规 13" xfId="1480"/>
    <cellStyle name="常规 14" xfId="1481"/>
    <cellStyle name="常规 15" xfId="1482"/>
    <cellStyle name="常规 16" xfId="1483"/>
    <cellStyle name="常规 17" xfId="1484"/>
    <cellStyle name="常规 18" xfId="1485"/>
    <cellStyle name="常规 19" xfId="1486"/>
    <cellStyle name="常规 2" xfId="1487"/>
    <cellStyle name="常规 2 2" xfId="1488"/>
    <cellStyle name="常规 2 2 2" xfId="1489"/>
    <cellStyle name="常规 2 2 3" xfId="1490"/>
    <cellStyle name="常规 2 2_3.公共财政预算平衡" xfId="1491"/>
    <cellStyle name="常规 2 3" xfId="1492"/>
    <cellStyle name="常规 2 4" xfId="1493"/>
    <cellStyle name="常规 2 5" xfId="1494"/>
    <cellStyle name="常规 2_2007年收支情况及2008年收支预计表(汇总表)" xfId="1495"/>
    <cellStyle name="常规 20" xfId="1496"/>
    <cellStyle name="常规 21" xfId="1497"/>
    <cellStyle name="常规 22" xfId="1498"/>
    <cellStyle name="常规 24" xfId="1499"/>
    <cellStyle name="常规 25" xfId="1500"/>
    <cellStyle name="常规 26" xfId="1501"/>
    <cellStyle name="常规 27" xfId="1502"/>
    <cellStyle name="常规 3" xfId="1503"/>
    <cellStyle name="常规 4" xfId="1504"/>
    <cellStyle name="常规 5" xfId="1505"/>
    <cellStyle name="常规 6" xfId="1506"/>
    <cellStyle name="常规 7" xfId="1507"/>
    <cellStyle name="常规 8" xfId="1508"/>
    <cellStyle name="常规 9" xfId="1509"/>
    <cellStyle name="常规_附件1：辽宁省社会保险基金预算报省人大" xfId="1510"/>
    <cellStyle name="常规_人代会用表2010.01.05（按快报数）" xfId="1511"/>
    <cellStyle name="超级链接" xfId="1512"/>
    <cellStyle name="分级显示行_1_13区汇总" xfId="1513"/>
    <cellStyle name="分级显示列_1_Book1" xfId="1514"/>
    <cellStyle name="归盒啦_95" xfId="1515"/>
    <cellStyle name="好_（省格式）01兴城" xfId="1516"/>
    <cellStyle name="好_（市格式）01兴城" xfId="1517"/>
    <cellStyle name="好_00省级(打印)" xfId="1518"/>
    <cellStyle name="好_00省级(打印)_高新区人代会（2015年含9项基金后市局调整）12(1).12" xfId="1519"/>
    <cellStyle name="好_00省级(打印)_古塔" xfId="1520"/>
    <cellStyle name="好_00省级(打印)_义县" xfId="1521"/>
    <cellStyle name="好_01兴城" xfId="1522"/>
    <cellStyle name="好_02" xfId="1523"/>
    <cellStyle name="好_02_高新区人代会（2015年含9项基金后市局调整）12(1).12" xfId="1524"/>
    <cellStyle name="好_02_古塔" xfId="1525"/>
    <cellStyle name="好_02_义县" xfId="1526"/>
    <cellStyle name="好_02绥中" xfId="1527"/>
    <cellStyle name="好_02绥中_高新区人代会（2015年含9项基金后市局调整）12(1).12" xfId="1528"/>
    <cellStyle name="好_02绥中_古塔" xfId="1529"/>
    <cellStyle name="好_02绥中_义县" xfId="1530"/>
    <cellStyle name="好_03" xfId="1531"/>
    <cellStyle name="好_03_高新区人代会（2015年含9项基金后市局调整）12(1).12" xfId="1532"/>
    <cellStyle name="好_03_古塔" xfId="1533"/>
    <cellStyle name="好_03_义县" xfId="1534"/>
    <cellStyle name="好_03建昌" xfId="1535"/>
    <cellStyle name="好_03建昌_高新区人代会（2015年含9项基金后市局调整）12(1).12" xfId="1536"/>
    <cellStyle name="好_03建昌_古塔" xfId="1537"/>
    <cellStyle name="好_03建昌_义县" xfId="1538"/>
    <cellStyle name="好_03昭通" xfId="1539"/>
    <cellStyle name="好_03昭通_高新区人代会（2015年含9项基金后市局调整）12(1).12" xfId="1540"/>
    <cellStyle name="好_03昭通_古塔" xfId="1541"/>
    <cellStyle name="好_03昭通_义县" xfId="1542"/>
    <cellStyle name="好_04" xfId="1543"/>
    <cellStyle name="好_04_高新区人代会（2015年含9项基金后市局调整）12(1).12" xfId="1544"/>
    <cellStyle name="好_04_古塔" xfId="1545"/>
    <cellStyle name="好_04_义县" xfId="1546"/>
    <cellStyle name="好_04连山" xfId="1547"/>
    <cellStyle name="好_04连山_高新区人代会（2015年含9项基金后市局调整）12(1).12" xfId="1548"/>
    <cellStyle name="好_04连山_古塔" xfId="1549"/>
    <cellStyle name="好_04连山_义县" xfId="1550"/>
    <cellStyle name="好_05" xfId="1551"/>
    <cellStyle name="好_05_高新区人代会（2015年含9项基金后市局调整）12(1).12" xfId="1552"/>
    <cellStyle name="好_05_古塔" xfId="1553"/>
    <cellStyle name="好_05_义县" xfId="1554"/>
    <cellStyle name="好_0502通海县" xfId="1555"/>
    <cellStyle name="好_0502通海县_高新区人代会（2015年含9项基金后市局调整）12(1).12" xfId="1556"/>
    <cellStyle name="好_0502通海县_古塔" xfId="1557"/>
    <cellStyle name="好_0502通海县_义县" xfId="1558"/>
    <cellStyle name="好_05潍坊" xfId="1559"/>
    <cellStyle name="好_05潍坊_高新区人代会（2015年含9项基金后市局调整）12(1).12" xfId="1560"/>
    <cellStyle name="好_05潍坊_古塔" xfId="1561"/>
    <cellStyle name="好_05潍坊_义县" xfId="1562"/>
    <cellStyle name="好_05杨杖子" xfId="1563"/>
    <cellStyle name="好_05杨杖子_高新区人代会（2015年含9项基金后市局调整）12(1).12" xfId="1564"/>
    <cellStyle name="好_05杨杖子_古塔" xfId="1565"/>
    <cellStyle name="好_05杨杖子_义县" xfId="1566"/>
    <cellStyle name="好_06" xfId="1567"/>
    <cellStyle name="好_06_高新区人代会（2015年含9项基金后市局调整）12(1).12" xfId="1568"/>
    <cellStyle name="好_06_古塔" xfId="1569"/>
    <cellStyle name="好_06_义县" xfId="1570"/>
    <cellStyle name="好_0605石屏县" xfId="1571"/>
    <cellStyle name="好_0605石屏县_高新区人代会（2015年含9项基金后市局调整）12(1).12" xfId="1572"/>
    <cellStyle name="好_0605石屏县_古塔" xfId="1573"/>
    <cellStyle name="好_0605石屏县_义县" xfId="1574"/>
    <cellStyle name="好_06高新" xfId="1575"/>
    <cellStyle name="好_06高新_高新区人代会（2015年含9项基金后市局调整）12(1).12" xfId="1576"/>
    <cellStyle name="好_06高新_古塔" xfId="1577"/>
    <cellStyle name="好_06高新_义县" xfId="1578"/>
    <cellStyle name="好_07" xfId="1579"/>
    <cellStyle name="好_07_高新区人代会（2015年含9项基金后市局调整）12(1).12" xfId="1580"/>
    <cellStyle name="好_07_古塔" xfId="1581"/>
    <cellStyle name="好_07_义县" xfId="1582"/>
    <cellStyle name="好_07临沂" xfId="1583"/>
    <cellStyle name="好_07临沂_高新区人代会（2015年含9项基金后市局调整）12(1).12" xfId="1584"/>
    <cellStyle name="好_07临沂_古塔" xfId="1585"/>
    <cellStyle name="好_07临沂_义县" xfId="1586"/>
    <cellStyle name="好_07南票" xfId="1587"/>
    <cellStyle name="好_07南票_高新区人代会（2015年含9项基金后市局调整）12(1).12" xfId="1588"/>
    <cellStyle name="好_07南票_古塔" xfId="1589"/>
    <cellStyle name="好_07南票_义县" xfId="1590"/>
    <cellStyle name="好_08" xfId="1591"/>
    <cellStyle name="好_08_高新区人代会（2015年含9项基金后市局调整）12(1).12" xfId="1592"/>
    <cellStyle name="好_08_古塔" xfId="1593"/>
    <cellStyle name="好_08_义县" xfId="1594"/>
    <cellStyle name="好_08龙港" xfId="1595"/>
    <cellStyle name="好_08龙港_高新区人代会（2015年含9项基金后市局调整）12(1).12" xfId="1596"/>
    <cellStyle name="好_08龙港_古塔" xfId="1597"/>
    <cellStyle name="好_08龙港_义县" xfId="1598"/>
    <cellStyle name="好_09" xfId="1599"/>
    <cellStyle name="好_09_高新区人代会（2015年含9项基金后市局调整）12(1).12" xfId="1600"/>
    <cellStyle name="好_09_古塔" xfId="1601"/>
    <cellStyle name="好_09_义县" xfId="1602"/>
    <cellStyle name="好_09北港" xfId="1603"/>
    <cellStyle name="好_09北港_高新区人代会（2015年含9项基金后市局调整）12(1).12" xfId="1604"/>
    <cellStyle name="好_09北港_古塔" xfId="1605"/>
    <cellStyle name="好_09北港_义县" xfId="1606"/>
    <cellStyle name="好_09黑龙江" xfId="1607"/>
    <cellStyle name="好_09黑龙江_高新区人代会（2015年含9项基金后市局调整）12(1).12" xfId="1608"/>
    <cellStyle name="好_09黑龙江_古塔" xfId="1609"/>
    <cellStyle name="好_09黑龙江_义县" xfId="1610"/>
    <cellStyle name="好_1" xfId="1611"/>
    <cellStyle name="好_1_高新区人代会（2015年含9项基金后市局调整）12(1).12" xfId="1612"/>
    <cellStyle name="好_1_古塔" xfId="1613"/>
    <cellStyle name="好_1_义县" xfId="1614"/>
    <cellStyle name="好_1110洱源县" xfId="1615"/>
    <cellStyle name="好_1110洱源县_高新区人代会（2015年含9项基金后市局调整）12(1).12" xfId="1616"/>
    <cellStyle name="好_1110洱源县_古塔" xfId="1617"/>
    <cellStyle name="好_1110洱源县_义县" xfId="1618"/>
    <cellStyle name="好_11大理" xfId="1619"/>
    <cellStyle name="好_11大理_高新区人代会（2015年含9项基金后市局调整）12(1).12" xfId="1620"/>
    <cellStyle name="好_11大理_古塔" xfId="1621"/>
    <cellStyle name="好_11大理_义县" xfId="1622"/>
    <cellStyle name="好_12滨州" xfId="1623"/>
    <cellStyle name="好_12滨州_高新区人代会（2015年含9项基金后市局调整）12(1).12" xfId="1624"/>
    <cellStyle name="好_12滨州_古塔" xfId="1625"/>
    <cellStyle name="好_12滨州_义县" xfId="1626"/>
    <cellStyle name="好_14安徽" xfId="1627"/>
    <cellStyle name="好_14安徽_高新区人代会（2015年含9项基金后市局调整）12(1).12" xfId="1628"/>
    <cellStyle name="好_14安徽_古塔" xfId="1629"/>
    <cellStyle name="好_14安徽_义县" xfId="1630"/>
    <cellStyle name="好_2" xfId="1631"/>
    <cellStyle name="好_2_高新区人代会（2015年含9项基金后市局调整）12(1).12" xfId="1632"/>
    <cellStyle name="好_2_古塔" xfId="1633"/>
    <cellStyle name="好_2_义县" xfId="1634"/>
    <cellStyle name="好_2006年22湖南" xfId="1635"/>
    <cellStyle name="好_2006年22湖南_高新区人代会（2015年含9项基金后市局调整）12(1).12" xfId="1636"/>
    <cellStyle name="好_2006年22湖南_古塔" xfId="1637"/>
    <cellStyle name="好_2006年22湖南_义县" xfId="1638"/>
    <cellStyle name="好_2006年27重庆" xfId="1639"/>
    <cellStyle name="好_2006年27重庆_高新区人代会（2015年含9项基金后市局调整）12(1).12" xfId="1640"/>
    <cellStyle name="好_2006年27重庆_古塔" xfId="1641"/>
    <cellStyle name="好_2006年27重庆_义县" xfId="1642"/>
    <cellStyle name="好_2006年28四川" xfId="1643"/>
    <cellStyle name="好_2006年28四川_高新区人代会（2015年含9项基金后市局调整）12(1).12" xfId="1644"/>
    <cellStyle name="好_2006年28四川_古塔" xfId="1645"/>
    <cellStyle name="好_2006年28四川_义县" xfId="1646"/>
    <cellStyle name="好_2006年30云南" xfId="1647"/>
    <cellStyle name="好_2006年30云南_高新区人代会（2015年含9项基金后市局调整）12(1).12" xfId="1648"/>
    <cellStyle name="好_2006年30云南_古塔" xfId="1649"/>
    <cellStyle name="好_2006年30云南_义县" xfId="1650"/>
    <cellStyle name="好_2006年33甘肃" xfId="1651"/>
    <cellStyle name="好_2006年33甘肃_高新区人代会（2015年含9项基金后市局调整）12(1).12" xfId="1652"/>
    <cellStyle name="好_2006年33甘肃_古塔" xfId="1653"/>
    <cellStyle name="好_2006年33甘肃_义县" xfId="1654"/>
    <cellStyle name="好_2006年34青海" xfId="1655"/>
    <cellStyle name="好_2006年34青海_高新区人代会（2015年含9项基金后市局调整）12(1).12" xfId="1656"/>
    <cellStyle name="好_2006年34青海_古塔" xfId="1657"/>
    <cellStyle name="好_2006年34青海_义县" xfId="1658"/>
    <cellStyle name="好_2006年全省财力计算表（中央、决算）" xfId="1659"/>
    <cellStyle name="好_2006年全省财力计算表（中央、决算）_高新区人代会（2015年含9项基金后市局调整）12(1).12" xfId="1660"/>
    <cellStyle name="好_2006年全省财力计算表（中央、决算）_古塔" xfId="1661"/>
    <cellStyle name="好_2006年全省财力计算表（中央、决算）_义县" xfId="1662"/>
    <cellStyle name="好_2006年水利统计指标统计表" xfId="1663"/>
    <cellStyle name="好_2006年水利统计指标统计表_高新区人代会（2015年含9项基金后市局调整）12(1).12" xfId="1664"/>
    <cellStyle name="好_2006年水利统计指标统计表_古塔" xfId="1665"/>
    <cellStyle name="好_2006年水利统计指标统计表_义县" xfId="1666"/>
    <cellStyle name="好_2007年收支情况及2008年收支预计表(汇总表)" xfId="1667"/>
    <cellStyle name="好_2007年收支情况及2008年收支预计表(汇总表)_高新区人代会（2015年含9项基金后市局调整）12(1).12" xfId="1668"/>
    <cellStyle name="好_2007年收支情况及2008年收支预计表(汇总表)_古塔" xfId="1669"/>
    <cellStyle name="好_2007年收支情况及2008年收支预计表(汇总表)_义县" xfId="1670"/>
    <cellStyle name="好_2007年一般预算支出剔除" xfId="1671"/>
    <cellStyle name="好_2007年一般预算支出剔除_高新区人代会（2015年含9项基金后市局调整）12(1).12" xfId="1672"/>
    <cellStyle name="好_2007年一般预算支出剔除_古塔" xfId="1673"/>
    <cellStyle name="好_2007年一般预算支出剔除_义县" xfId="1674"/>
    <cellStyle name="好_2007一般预算支出口径剔除表" xfId="1675"/>
    <cellStyle name="好_2007一般预算支出口径剔除表_高新区人代会（2015年含9项基金后市局调整）12(1).12" xfId="1676"/>
    <cellStyle name="好_2007一般预算支出口径剔除表_古塔" xfId="1677"/>
    <cellStyle name="好_2007一般预算支出口径剔除表_义县" xfId="1678"/>
    <cellStyle name="好_2008计算资料（8月5）" xfId="1679"/>
    <cellStyle name="好_2008计算资料（8月5）_高新区人代会（2015年含9项基金后市局调整）12(1).12" xfId="1680"/>
    <cellStyle name="好_2008计算资料（8月5）_古塔" xfId="1681"/>
    <cellStyle name="好_2008计算资料（8月5）_义县" xfId="1682"/>
    <cellStyle name="好_2008年全省汇总收支计算表" xfId="1683"/>
    <cellStyle name="好_2008年全省汇总收支计算表_高新区人代会（2015年含9项基金后市局调整）12(1).12" xfId="1684"/>
    <cellStyle name="好_2008年全省汇总收支计算表_古塔" xfId="1685"/>
    <cellStyle name="好_2008年全省汇总收支计算表_义县" xfId="1686"/>
    <cellStyle name="好_2008年一般预算支出预计" xfId="1687"/>
    <cellStyle name="好_2008年一般预算支出预计_高新区人代会（2015年含9项基金后市局调整）12(1).12" xfId="1688"/>
    <cellStyle name="好_2008年一般预算支出预计_古塔" xfId="1689"/>
    <cellStyle name="好_2008年一般预算支出预计_义县" xfId="1690"/>
    <cellStyle name="好_2008年预计支出与2007年对比" xfId="1691"/>
    <cellStyle name="好_2008年预计支出与2007年对比_高新区人代会（2015年含9项基金后市局调整）12(1).12" xfId="1692"/>
    <cellStyle name="好_2008年预计支出与2007年对比_古塔" xfId="1693"/>
    <cellStyle name="好_2008年预计支出与2007年对比_义县" xfId="1694"/>
    <cellStyle name="好_2008年支出核定" xfId="1695"/>
    <cellStyle name="好_2008年支出核定_高新区人代会（2015年含9项基金后市局调整）12(1).12" xfId="1696"/>
    <cellStyle name="好_2008年支出核定_古塔" xfId="1697"/>
    <cellStyle name="好_2008年支出核定_义县" xfId="1698"/>
    <cellStyle name="好_2008年支出调整" xfId="1699"/>
    <cellStyle name="好_2008年支出调整_高新区人代会（2015年含9项基金后市局调整）12(1).12" xfId="1700"/>
    <cellStyle name="好_2008年支出调整_古塔" xfId="1701"/>
    <cellStyle name="好_2008年支出调整_义县" xfId="1702"/>
    <cellStyle name="好_2011年收入预计报省厅" xfId="1703"/>
    <cellStyle name="好_2011年一般预算收入预计情况表2011.12.08" xfId="1704"/>
    <cellStyle name="好_20河南" xfId="1705"/>
    <cellStyle name="好_20河南_高新区人代会（2015年含9项基金后市局调整）12(1).12" xfId="1706"/>
    <cellStyle name="好_20河南_古塔" xfId="1707"/>
    <cellStyle name="好_20河南_义县" xfId="1708"/>
    <cellStyle name="好_22湖南" xfId="1709"/>
    <cellStyle name="好_22湖南_高新区人代会（2015年含9项基金后市局调整）12(1).12" xfId="1710"/>
    <cellStyle name="好_22湖南_古塔" xfId="1711"/>
    <cellStyle name="好_22湖南_义县" xfId="1712"/>
    <cellStyle name="好_27重庆" xfId="1713"/>
    <cellStyle name="好_27重庆_高新区人代会（2015年含9项基金后市局调整）12(1).12" xfId="1714"/>
    <cellStyle name="好_27重庆_古塔" xfId="1715"/>
    <cellStyle name="好_27重庆_义县" xfId="1716"/>
    <cellStyle name="好_28四川" xfId="1717"/>
    <cellStyle name="好_28四川_高新区人代会（2015年含9项基金后市局调整）12(1).12" xfId="1718"/>
    <cellStyle name="好_28四川_古塔" xfId="1719"/>
    <cellStyle name="好_28四川_义县" xfId="1720"/>
    <cellStyle name="好_3.公共财政预算平衡" xfId="1721"/>
    <cellStyle name="好_30云南" xfId="1722"/>
    <cellStyle name="好_30云南_1" xfId="1723"/>
    <cellStyle name="好_30云南_1_高新区人代会（2015年含9项基金后市局调整）12(1).12" xfId="1724"/>
    <cellStyle name="好_30云南_1_古塔" xfId="1725"/>
    <cellStyle name="好_30云南_1_义县" xfId="1726"/>
    <cellStyle name="好_30云南_高新区人代会（2015年含9项基金后市局调整）12(1).12" xfId="1727"/>
    <cellStyle name="好_30云南_古塔" xfId="1728"/>
    <cellStyle name="好_30云南_义县" xfId="1729"/>
    <cellStyle name="好_33甘肃" xfId="1730"/>
    <cellStyle name="好_33甘肃_高新区人代会（2015年含9项基金后市局调整）12(1).12" xfId="1731"/>
    <cellStyle name="好_33甘肃_古塔" xfId="1732"/>
    <cellStyle name="好_33甘肃_义县" xfId="1733"/>
    <cellStyle name="好_34青海" xfId="1734"/>
    <cellStyle name="好_34青海_1" xfId="1735"/>
    <cellStyle name="好_34青海_1_高新区人代会（2015年含9项基金后市局调整）12(1).12" xfId="1736"/>
    <cellStyle name="好_34青海_1_古塔" xfId="1737"/>
    <cellStyle name="好_34青海_1_义县" xfId="1738"/>
    <cellStyle name="好_34青海_高新区人代会（2015年含9项基金后市局调整）12(1).12" xfId="1739"/>
    <cellStyle name="好_34青海_古塔" xfId="1740"/>
    <cellStyle name="好_34青海_义县" xfId="1741"/>
    <cellStyle name="好_530623_2006年县级财政报表附表" xfId="1742"/>
    <cellStyle name="好_530623_2006年县级财政报表附表_高新区人代会（2015年含9项基金后市局调整）12(1).12" xfId="1743"/>
    <cellStyle name="好_530623_2006年县级财政报表附表_古塔" xfId="1744"/>
    <cellStyle name="好_530623_2006年县级财政报表附表_义县" xfId="1745"/>
    <cellStyle name="好_530629_2006年县级财政报表附表" xfId="1746"/>
    <cellStyle name="好_530629_2006年县级财政报表附表_高新区人代会（2015年含9项基金后市局调整）12(1).12" xfId="1747"/>
    <cellStyle name="好_530629_2006年县级财政报表附表_古塔" xfId="1748"/>
    <cellStyle name="好_530629_2006年县级财政报表附表_义县" xfId="1749"/>
    <cellStyle name="好_5334_2006年迪庆县级财政报表附表" xfId="1750"/>
    <cellStyle name="好_5334_2006年迪庆县级财政报表附表_高新区人代会（2015年含9项基金后市局调整）12(1).12" xfId="1751"/>
    <cellStyle name="好_5334_2006年迪庆县级财政报表附表_古塔" xfId="1752"/>
    <cellStyle name="好_5334_2006年迪庆县级财政报表附表_义县" xfId="1753"/>
    <cellStyle name="好_Book1" xfId="1754"/>
    <cellStyle name="好_Book1_1" xfId="1755"/>
    <cellStyle name="好_Book1_3.公共财政预算平衡" xfId="1756"/>
    <cellStyle name="好_Book1_高新区人代会（2015年含9项基金后市局调整）12(1).12" xfId="1757"/>
    <cellStyle name="好_Book1_古塔" xfId="1758"/>
    <cellStyle name="好_Book1_义县" xfId="1759"/>
    <cellStyle name="好_Book2" xfId="1760"/>
    <cellStyle name="好_Book2_高新区人代会（2015年含9项基金后市局调整）12(1).12" xfId="1761"/>
    <cellStyle name="好_Book2_古塔" xfId="1762"/>
    <cellStyle name="好_Book2_义县" xfId="1763"/>
    <cellStyle name="好_gdp" xfId="1764"/>
    <cellStyle name="好_gdp_高新区人代会（2015年含9项基金后市局调整）12(1).12" xfId="1765"/>
    <cellStyle name="好_gdp_古塔" xfId="1766"/>
    <cellStyle name="好_gdp_义县" xfId="1767"/>
    <cellStyle name="好_M01-2(州市补助收入)" xfId="1768"/>
    <cellStyle name="好_M01-2(州市补助收入)_高新区人代会（2015年含9项基金后市局调整）12(1).12" xfId="1769"/>
    <cellStyle name="好_M01-2(州市补助收入)_古塔" xfId="1770"/>
    <cellStyle name="好_M01-2(州市补助收入)_义县" xfId="1771"/>
    <cellStyle name="好_安徽 缺口县区测算(地方填报)1" xfId="1772"/>
    <cellStyle name="好_安徽 缺口县区测算(地方填报)1_高新区人代会（2015年含9项基金后市局调整）12(1).12" xfId="1773"/>
    <cellStyle name="好_安徽 缺口县区测算(地方填报)1_古塔" xfId="1774"/>
    <cellStyle name="好_安徽 缺口县区测算(地方填报)1_义县" xfId="1775"/>
    <cellStyle name="好_不含人员经费系数" xfId="1776"/>
    <cellStyle name="好_不含人员经费系数_高新区人代会（2015年含9项基金后市局调整）12(1).12" xfId="1777"/>
    <cellStyle name="好_不含人员经费系数_古塔" xfId="1778"/>
    <cellStyle name="好_不含人员经费系数_义县" xfId="1779"/>
    <cellStyle name="好_财力差异计算表(不含非农业区)" xfId="1780"/>
    <cellStyle name="好_财力差异计算表(不含非农业区)_高新区人代会（2015年含9项基金后市局调整）12(1).12" xfId="1781"/>
    <cellStyle name="好_财力差异计算表(不含非农业区)_古塔" xfId="1782"/>
    <cellStyle name="好_财力差异计算表(不含非农业区)_义县" xfId="1783"/>
    <cellStyle name="好_财政供养人员" xfId="1784"/>
    <cellStyle name="好_财政供养人员_高新区人代会（2015年含9项基金后市局调整）12(1).12" xfId="1785"/>
    <cellStyle name="好_财政供养人员_古塔" xfId="1786"/>
    <cellStyle name="好_财政供养人员_义县" xfId="1787"/>
    <cellStyle name="好_测算结果" xfId="1788"/>
    <cellStyle name="好_测算结果_高新区人代会（2015年含9项基金后市局调整）12(1).12" xfId="1789"/>
    <cellStyle name="好_测算结果_古塔" xfId="1790"/>
    <cellStyle name="好_测算结果_义县" xfId="1791"/>
    <cellStyle name="好_测算结果汇总" xfId="1792"/>
    <cellStyle name="好_测算结果汇总_高新区人代会（2015年含9项基金后市局调整）12(1).12" xfId="1793"/>
    <cellStyle name="好_测算结果汇总_古塔" xfId="1794"/>
    <cellStyle name="好_测算结果汇总_义县" xfId="1795"/>
    <cellStyle name="好_成本差异系数" xfId="1796"/>
    <cellStyle name="好_成本差异系数（含人口规模）" xfId="1797"/>
    <cellStyle name="好_成本差异系数（含人口规模）_高新区人代会（2015年含9项基金后市局调整）12(1).12" xfId="1798"/>
    <cellStyle name="好_成本差异系数（含人口规模）_古塔" xfId="1799"/>
    <cellStyle name="好_成本差异系数（含人口规模）_义县" xfId="1800"/>
    <cellStyle name="好_成本差异系数_高新区人代会（2015年含9项基金后市局调整）12(1).12" xfId="1801"/>
    <cellStyle name="好_成本差异系数_古塔" xfId="1802"/>
    <cellStyle name="好_成本差异系数_义县" xfId="1803"/>
    <cellStyle name="好_城建部门" xfId="1804"/>
    <cellStyle name="好_城建部门_高新区人代会（2015年含9项基金后市局调整）12(1).12" xfId="1805"/>
    <cellStyle name="好_城建部门_古塔" xfId="1806"/>
    <cellStyle name="好_城建部门_义县" xfId="1807"/>
    <cellStyle name="好_第五部分(才淼、饶永宏）" xfId="1808"/>
    <cellStyle name="好_第五部分(才淼、饶永宏）_高新区人代会（2015年含9项基金后市局调整）12(1).12" xfId="1809"/>
    <cellStyle name="好_第五部分(才淼、饶永宏）_古塔" xfId="1810"/>
    <cellStyle name="好_第五部分(才淼、饶永宏）_义县" xfId="1811"/>
    <cellStyle name="好_第一部分：综合全" xfId="1812"/>
    <cellStyle name="好_第一部分：综合全_高新区人代会（2015年含9项基金后市局调整）12(1).12" xfId="1813"/>
    <cellStyle name="好_第一部分：综合全_古塔" xfId="1814"/>
    <cellStyle name="好_第一部分：综合全_义县" xfId="1815"/>
    <cellStyle name="好_分析缺口率" xfId="1816"/>
    <cellStyle name="好_分析缺口率_高新区人代会（2015年含9项基金后市局调整）12(1).12" xfId="1817"/>
    <cellStyle name="好_分析缺口率_古塔" xfId="1818"/>
    <cellStyle name="好_分析缺口率_义县" xfId="1819"/>
    <cellStyle name="好_分县成本差异系数" xfId="1820"/>
    <cellStyle name="好_分县成本差异系数_不含人员经费系数" xfId="1821"/>
    <cellStyle name="好_分县成本差异系数_不含人员经费系数_高新区人代会（2015年含9项基金后市局调整）12(1).12" xfId="1822"/>
    <cellStyle name="好_分县成本差异系数_不含人员经费系数_古塔" xfId="1823"/>
    <cellStyle name="好_分县成本差异系数_不含人员经费系数_义县" xfId="1824"/>
    <cellStyle name="好_分县成本差异系数_高新区人代会（2015年含9项基金后市局调整）12(1).12" xfId="1825"/>
    <cellStyle name="好_分县成本差异系数_古塔" xfId="1826"/>
    <cellStyle name="好_分县成本差异系数_民生政策最低支出需求" xfId="1827"/>
    <cellStyle name="好_分县成本差异系数_民生政策最低支出需求_高新区人代会（2015年含9项基金后市局调整）12(1).12" xfId="1828"/>
    <cellStyle name="好_分县成本差异系数_民生政策最低支出需求_古塔" xfId="1829"/>
    <cellStyle name="好_分县成本差异系数_民生政策最低支出需求_义县" xfId="1830"/>
    <cellStyle name="好_分县成本差异系数_义县" xfId="1831"/>
    <cellStyle name="好_附表" xfId="1832"/>
    <cellStyle name="好_附表_高新区人代会（2015年含9项基金后市局调整）12(1).12" xfId="1833"/>
    <cellStyle name="好_附表_古塔" xfId="1834"/>
    <cellStyle name="好_附表_义县" xfId="1835"/>
    <cellStyle name="好_高新区人代会（2015年含9项基金后市局调整）12(1).12" xfId="1836"/>
    <cellStyle name="好_功能对经济" xfId="1837"/>
    <cellStyle name="好_功能对经济_高新区人代会（2015年含9项基金后市局调整）12(1).12" xfId="1838"/>
    <cellStyle name="好_功能对经济_古塔" xfId="1839"/>
    <cellStyle name="好_功能对经济_义县" xfId="1840"/>
    <cellStyle name="好_古塔" xfId="1841"/>
    <cellStyle name="好_行政(燃修费)" xfId="1842"/>
    <cellStyle name="好_行政(燃修费)_不含人员经费系数" xfId="1843"/>
    <cellStyle name="好_行政(燃修费)_不含人员经费系数_高新区人代会（2015年含9项基金后市局调整）12(1).12" xfId="1844"/>
    <cellStyle name="好_行政(燃修费)_不含人员经费系数_古塔" xfId="1845"/>
    <cellStyle name="好_行政(燃修费)_不含人员经费系数_义县" xfId="1846"/>
    <cellStyle name="好_行政(燃修费)_高新区人代会（2015年含9项基金后市局调整）12(1).12" xfId="1847"/>
    <cellStyle name="好_行政(燃修费)_古塔" xfId="1848"/>
    <cellStyle name="好_行政(燃修费)_民生政策最低支出需求" xfId="1849"/>
    <cellStyle name="好_行政(燃修费)_民生政策最低支出需求_高新区人代会（2015年含9项基金后市局调整）12(1).12" xfId="1850"/>
    <cellStyle name="好_行政(燃修费)_民生政策最低支出需求_古塔" xfId="1851"/>
    <cellStyle name="好_行政(燃修费)_民生政策最低支出需求_义县" xfId="1852"/>
    <cellStyle name="好_行政(燃修费)_县市旗测算-新科目（含人口规模效应）" xfId="1853"/>
    <cellStyle name="好_行政(燃修费)_县市旗测算-新科目（含人口规模效应）_高新区人代会（2015年含9项基金后市局调整）12(1).12" xfId="1854"/>
    <cellStyle name="好_行政(燃修费)_县市旗测算-新科目（含人口规模效应）_古塔" xfId="1855"/>
    <cellStyle name="好_行政(燃修费)_县市旗测算-新科目（含人口规模效应）_义县" xfId="1856"/>
    <cellStyle name="好_行政(燃修费)_义县" xfId="1857"/>
    <cellStyle name="好_行政（人员）" xfId="1858"/>
    <cellStyle name="好_行政（人员）_不含人员经费系数" xfId="1859"/>
    <cellStyle name="好_行政（人员）_不含人员经费系数_高新区人代会（2015年含9项基金后市局调整）12(1).12" xfId="1860"/>
    <cellStyle name="好_行政（人员）_不含人员经费系数_古塔" xfId="1861"/>
    <cellStyle name="好_行政（人员）_不含人员经费系数_义县" xfId="1862"/>
    <cellStyle name="好_行政（人员）_高新区人代会（2015年含9项基金后市局调整）12(1).12" xfId="1863"/>
    <cellStyle name="好_行政（人员）_古塔" xfId="1864"/>
    <cellStyle name="好_行政（人员）_民生政策最低支出需求" xfId="1865"/>
    <cellStyle name="好_行政（人员）_民生政策最低支出需求_高新区人代会（2015年含9项基金后市局调整）12(1).12" xfId="1866"/>
    <cellStyle name="好_行政（人员）_民生政策最低支出需求_古塔" xfId="1867"/>
    <cellStyle name="好_行政（人员）_民生政策最低支出需求_义县" xfId="1868"/>
    <cellStyle name="好_行政（人员）_县市旗测算-新科目（含人口规模效应）" xfId="1869"/>
    <cellStyle name="好_行政（人员）_县市旗测算-新科目（含人口规模效应）_高新区人代会（2015年含9项基金后市局调整）12(1).12" xfId="1870"/>
    <cellStyle name="好_行政（人员）_县市旗测算-新科目（含人口规模效应）_古塔" xfId="1871"/>
    <cellStyle name="好_行政（人员）_县市旗测算-新科目（含人口规模效应）_义县" xfId="1872"/>
    <cellStyle name="好_行政（人员）_义县" xfId="1873"/>
    <cellStyle name="好_行政公检法测算" xfId="1874"/>
    <cellStyle name="好_行政公检法测算_不含人员经费系数" xfId="1875"/>
    <cellStyle name="好_行政公检法测算_不含人员经费系数_高新区人代会（2015年含9项基金后市局调整）12(1).12" xfId="1876"/>
    <cellStyle name="好_行政公检法测算_不含人员经费系数_古塔" xfId="1877"/>
    <cellStyle name="好_行政公检法测算_不含人员经费系数_义县" xfId="1878"/>
    <cellStyle name="好_行政公检法测算_高新区人代会（2015年含9项基金后市局调整）12(1).12" xfId="1879"/>
    <cellStyle name="好_行政公检法测算_古塔" xfId="1880"/>
    <cellStyle name="好_行政公检法测算_民生政策最低支出需求" xfId="1881"/>
    <cellStyle name="好_行政公检法测算_民生政策最低支出需求_高新区人代会（2015年含9项基金后市局调整）12(1).12" xfId="1882"/>
    <cellStyle name="好_行政公检法测算_民生政策最低支出需求_古塔" xfId="1883"/>
    <cellStyle name="好_行政公检法测算_民生政策最低支出需求_义县" xfId="1884"/>
    <cellStyle name="好_行政公检法测算_县市旗测算-新科目（含人口规模效应）" xfId="1885"/>
    <cellStyle name="好_行政公检法测算_县市旗测算-新科目（含人口规模效应）_高新区人代会（2015年含9项基金后市局调整）12(1).12" xfId="1886"/>
    <cellStyle name="好_行政公检法测算_县市旗测算-新科目（含人口规模效应）_古塔" xfId="1887"/>
    <cellStyle name="好_行政公检法测算_县市旗测算-新科目（含人口规模效应）_义县" xfId="1888"/>
    <cellStyle name="好_行政公检法测算_义县" xfId="1889"/>
    <cellStyle name="好_河南 缺口县区测算(地方填报)" xfId="1890"/>
    <cellStyle name="好_河南 缺口县区测算(地方填报)_高新区人代会（2015年含9项基金后市局调整）12(1).12" xfId="1891"/>
    <cellStyle name="好_河南 缺口县区测算(地方填报)_古塔" xfId="1892"/>
    <cellStyle name="好_河南 缺口县区测算(地方填报)_义县" xfId="1893"/>
    <cellStyle name="好_河南 缺口县区测算(地方填报白)" xfId="1894"/>
    <cellStyle name="好_河南 缺口县区测算(地方填报白)_高新区人代会（2015年含9项基金后市局调整）12(1).12" xfId="1895"/>
    <cellStyle name="好_河南 缺口县区测算(地方填报白)_古塔" xfId="1896"/>
    <cellStyle name="好_河南 缺口县区测算(地方填报白)_义县" xfId="1897"/>
    <cellStyle name="好_核定人数对比" xfId="1898"/>
    <cellStyle name="好_核定人数对比_高新区人代会（2015年含9项基金后市局调整）12(1).12" xfId="1899"/>
    <cellStyle name="好_核定人数对比_古塔" xfId="1900"/>
    <cellStyle name="好_核定人数对比_义县" xfId="1901"/>
    <cellStyle name="好_核定人数下发表" xfId="1902"/>
    <cellStyle name="好_核定人数下发表_高新区人代会（2015年含9项基金后市局调整）12(1).12" xfId="1903"/>
    <cellStyle name="好_核定人数下发表_古塔" xfId="1904"/>
    <cellStyle name="好_核定人数下发表_义县" xfId="1905"/>
    <cellStyle name="好_葫芦岛市2012年政府性基金预算" xfId="1906"/>
    <cellStyle name="好_汇总" xfId="1907"/>
    <cellStyle name="好_汇总_高新区人代会（2015年含9项基金后市局调整）12(1).12" xfId="1908"/>
    <cellStyle name="好_汇总_古塔" xfId="1909"/>
    <cellStyle name="好_汇总_义县" xfId="1910"/>
    <cellStyle name="好_汇总表" xfId="1911"/>
    <cellStyle name="好_汇总表_高新区人代会（2015年含9项基金后市局调整）12(1).12" xfId="1912"/>
    <cellStyle name="好_汇总表_古塔" xfId="1913"/>
    <cellStyle name="好_汇总表_义县" xfId="1914"/>
    <cellStyle name="好_汇总表4" xfId="1915"/>
    <cellStyle name="好_汇总表4_高新区人代会（2015年含9项基金后市局调整）12(1).12" xfId="1916"/>
    <cellStyle name="好_汇总表4_古塔" xfId="1917"/>
    <cellStyle name="好_汇总表4_义县" xfId="1918"/>
    <cellStyle name="好_汇总-县级财政报表附表" xfId="1919"/>
    <cellStyle name="好_汇总-县级财政报表附表_高新区人代会（2015年含9项基金后市局调整）12(1).12" xfId="1920"/>
    <cellStyle name="好_汇总-县级财政报表附表_古塔" xfId="1921"/>
    <cellStyle name="好_汇总-县级财政报表附表_义县" xfId="1922"/>
    <cellStyle name="好_基金" xfId="1923"/>
    <cellStyle name="好_基金预算平衡表" xfId="1924"/>
    <cellStyle name="好_基金预算平衡表_高新区人代会（2015年含9项基金后市局调整）12(1).12" xfId="1925"/>
    <cellStyle name="好_基金预算平衡表_古塔" xfId="1926"/>
    <cellStyle name="好_基金预算平衡表_义县" xfId="1927"/>
    <cellStyle name="好_检验表" xfId="1928"/>
    <cellStyle name="好_检验表（调整后）" xfId="1929"/>
    <cellStyle name="好_检验表（调整后）_高新区人代会（2015年含9项基金后市局调整）12(1).12" xfId="1930"/>
    <cellStyle name="好_检验表（调整后）_古塔" xfId="1931"/>
    <cellStyle name="好_检验表（调整后）_义县" xfId="1932"/>
    <cellStyle name="好_检验表_高新区人代会（2015年含9项基金后市局调整）12(1).12" xfId="1933"/>
    <cellStyle name="好_检验表_古塔" xfId="1934"/>
    <cellStyle name="好_检验表_义县" xfId="1935"/>
    <cellStyle name="好_教育(按照总人口测算）—20080416" xfId="1936"/>
    <cellStyle name="好_教育(按照总人口测算）—20080416_不含人员经费系数" xfId="1937"/>
    <cellStyle name="好_教育(按照总人口测算）—20080416_不含人员经费系数_高新区人代会（2015年含9项基金后市局调整）12(1).12" xfId="1938"/>
    <cellStyle name="好_教育(按照总人口测算）—20080416_不含人员经费系数_古塔" xfId="1939"/>
    <cellStyle name="好_教育(按照总人口测算）—20080416_不含人员经费系数_义县" xfId="1940"/>
    <cellStyle name="好_教育(按照总人口测算）—20080416_高新区人代会（2015年含9项基金后市局调整）12(1).12" xfId="1941"/>
    <cellStyle name="好_教育(按照总人口测算）—20080416_古塔" xfId="1942"/>
    <cellStyle name="好_教育(按照总人口测算）—20080416_民生政策最低支出需求" xfId="1943"/>
    <cellStyle name="好_教育(按照总人口测算）—20080416_民生政策最低支出需求_高新区人代会（2015年含9项基金后市局调整）12(1).12" xfId="1944"/>
    <cellStyle name="好_教育(按照总人口测算）—20080416_民生政策最低支出需求_古塔" xfId="1945"/>
    <cellStyle name="好_教育(按照总人口测算）—20080416_民生政策最低支出需求_义县" xfId="1946"/>
    <cellStyle name="好_教育(按照总人口测算）—20080416_县市旗测算-新科目（含人口规模效应）" xfId="1947"/>
    <cellStyle name="好_教育(按照总人口测算）—20080416_县市旗测算-新科目（含人口规模效应）_高新区人代会（2015年含9项基金后市局调整）12(1).12" xfId="1948"/>
    <cellStyle name="好_教育(按照总人口测算）—20080416_县市旗测算-新科目（含人口规模效应）_古塔" xfId="1949"/>
    <cellStyle name="好_教育(按照总人口测算）—20080416_县市旗测算-新科目（含人口规模效应）_义县" xfId="1950"/>
    <cellStyle name="好_教育(按照总人口测算）—20080416_义县" xfId="1951"/>
    <cellStyle name="好_来源表" xfId="1952"/>
    <cellStyle name="好_来源表_高新区人代会（2015年含9项基金后市局调整）12(1).12" xfId="1953"/>
    <cellStyle name="好_来源表_古塔" xfId="1954"/>
    <cellStyle name="好_来源表_义县" xfId="1955"/>
    <cellStyle name="好_丽江汇总" xfId="1956"/>
    <cellStyle name="好_丽江汇总_高新区人代会（2015年含9项基金后市局调整）12(1).12" xfId="1957"/>
    <cellStyle name="好_丽江汇总_古塔" xfId="1958"/>
    <cellStyle name="好_丽江汇总_义县" xfId="1959"/>
    <cellStyle name="好_民生政策最低支出需求" xfId="1960"/>
    <cellStyle name="好_民生政策最低支出需求_高新区人代会（2015年含9项基金后市局调整）12(1).12" xfId="1961"/>
    <cellStyle name="好_民生政策最低支出需求_古塔" xfId="1962"/>
    <cellStyle name="好_民生政策最低支出需求_义县" xfId="1963"/>
    <cellStyle name="好_明山收入预算10.18 (1)" xfId="1964"/>
    <cellStyle name="好_农林水和城市维护标准支出20080505－县区合计" xfId="1965"/>
    <cellStyle name="好_农林水和城市维护标准支出20080505－县区合计_不含人员经费系数" xfId="1966"/>
    <cellStyle name="好_农林水和城市维护标准支出20080505－县区合计_不含人员经费系数_高新区人代会（2015年含9项基金后市局调整）12(1).12" xfId="1967"/>
    <cellStyle name="好_农林水和城市维护标准支出20080505－县区合计_不含人员经费系数_古塔" xfId="1968"/>
    <cellStyle name="好_农林水和城市维护标准支出20080505－县区合计_不含人员经费系数_义县" xfId="1969"/>
    <cellStyle name="好_农林水和城市维护标准支出20080505－县区合计_高新区人代会（2015年含9项基金后市局调整）12(1).12" xfId="1970"/>
    <cellStyle name="好_农林水和城市维护标准支出20080505－县区合计_古塔" xfId="1971"/>
    <cellStyle name="好_农林水和城市维护标准支出20080505－县区合计_民生政策最低支出需求" xfId="1972"/>
    <cellStyle name="好_农林水和城市维护标准支出20080505－县区合计_民生政策最低支出需求_高新区人代会（2015年含9项基金后市局调整）12(1).12" xfId="1973"/>
    <cellStyle name="好_农林水和城市维护标准支出20080505－县区合计_民生政策最低支出需求_古塔" xfId="1974"/>
    <cellStyle name="好_农林水和城市维护标准支出20080505－县区合计_民生政策最低支出需求_义县" xfId="1975"/>
    <cellStyle name="好_农林水和城市维护标准支出20080505－县区合计_县市旗测算-新科目（含人口规模效应）" xfId="1976"/>
    <cellStyle name="好_农林水和城市维护标准支出20080505－县区合计_县市旗测算-新科目（含人口规模效应）_高新区人代会（2015年含9项基金后市局调整）12(1).12" xfId="1977"/>
    <cellStyle name="好_农林水和城市维护标准支出20080505－县区合计_县市旗测算-新科目（含人口规模效应）_古塔" xfId="1978"/>
    <cellStyle name="好_农林水和城市维护标准支出20080505－县区合计_县市旗测算-新科目（含人口规模效应）_义县" xfId="1979"/>
    <cellStyle name="好_农林水和城市维护标准支出20080505－县区合计_义县" xfId="1980"/>
    <cellStyle name="好_平邑" xfId="1981"/>
    <cellStyle name="好_平邑_高新区人代会（2015年含9项基金后市局调整）12(1).12" xfId="1982"/>
    <cellStyle name="好_平邑_古塔" xfId="1983"/>
    <cellStyle name="好_平邑_义县" xfId="1984"/>
    <cellStyle name="好_其他部门(按照总人口测算）—20080416" xfId="1985"/>
    <cellStyle name="好_其他部门(按照总人口测算）—20080416_不含人员经费系数" xfId="1986"/>
    <cellStyle name="好_其他部门(按照总人口测算）—20080416_不含人员经费系数_高新区人代会（2015年含9项基金后市局调整）12(1).12" xfId="1987"/>
    <cellStyle name="好_其他部门(按照总人口测算）—20080416_不含人员经费系数_古塔" xfId="1988"/>
    <cellStyle name="好_其他部门(按照总人口测算）—20080416_不含人员经费系数_义县" xfId="1989"/>
    <cellStyle name="好_其他部门(按照总人口测算）—20080416_高新区人代会（2015年含9项基金后市局调整）12(1).12" xfId="1990"/>
    <cellStyle name="好_其他部门(按照总人口测算）—20080416_古塔" xfId="1991"/>
    <cellStyle name="好_其他部门(按照总人口测算）—20080416_民生政策最低支出需求" xfId="1992"/>
    <cellStyle name="好_其他部门(按照总人口测算）—20080416_民生政策最低支出需求_高新区人代会（2015年含9项基金后市局调整）12(1).12" xfId="1993"/>
    <cellStyle name="好_其他部门(按照总人口测算）—20080416_民生政策最低支出需求_古塔" xfId="1994"/>
    <cellStyle name="好_其他部门(按照总人口测算）—20080416_民生政策最低支出需求_义县" xfId="1995"/>
    <cellStyle name="好_其他部门(按照总人口测算）—20080416_县市旗测算-新科目（含人口规模效应）" xfId="1996"/>
    <cellStyle name="好_其他部门(按照总人口测算）—20080416_县市旗测算-新科目（含人口规模效应）_高新区人代会（2015年含9项基金后市局调整）12(1).12" xfId="1997"/>
    <cellStyle name="好_其他部门(按照总人口测算）—20080416_县市旗测算-新科目（含人口规模效应）_古塔" xfId="1998"/>
    <cellStyle name="好_其他部门(按照总人口测算）—20080416_县市旗测算-新科目（含人口规模效应）_义县" xfId="1999"/>
    <cellStyle name="好_其他部门(按照总人口测算）—20080416_义县" xfId="2000"/>
    <cellStyle name="好_青海 缺口县区测算(地方填报)" xfId="2001"/>
    <cellStyle name="好_青海 缺口县区测算(地方填报)_高新区人代会（2015年含9项基金后市局调整）12(1).12" xfId="2002"/>
    <cellStyle name="好_青海 缺口县区测算(地方填报)_古塔" xfId="2003"/>
    <cellStyle name="好_青海 缺口县区测算(地方填报)_义县" xfId="2004"/>
    <cellStyle name="好_缺口县区测算" xfId="2005"/>
    <cellStyle name="好_缺口县区测算（11.13）" xfId="2006"/>
    <cellStyle name="好_缺口县区测算（11.13）_高新区人代会（2015年含9项基金后市局调整）12(1).12" xfId="2007"/>
    <cellStyle name="好_缺口县区测算（11.13）_古塔" xfId="2008"/>
    <cellStyle name="好_缺口县区测算（11.13）_义县" xfId="2009"/>
    <cellStyle name="好_缺口县区测算(按2007支出增长25%测算)" xfId="2010"/>
    <cellStyle name="好_缺口县区测算(按2007支出增长25%测算)_高新区人代会（2015年含9项基金后市局调整）12(1).12" xfId="2011"/>
    <cellStyle name="好_缺口县区测算(按2007支出增长25%测算)_古塔" xfId="2012"/>
    <cellStyle name="好_缺口县区测算(按2007支出增长25%测算)_义县" xfId="2013"/>
    <cellStyle name="好_缺口县区测算(按核定人数)" xfId="2014"/>
    <cellStyle name="好_缺口县区测算(按核定人数)_高新区人代会（2015年含9项基金后市局调整）12(1).12" xfId="2015"/>
    <cellStyle name="好_缺口县区测算(按核定人数)_古塔" xfId="2016"/>
    <cellStyle name="好_缺口县区测算(按核定人数)_义县" xfId="2017"/>
    <cellStyle name="好_缺口县区测算(财政部标准)" xfId="2018"/>
    <cellStyle name="好_缺口县区测算(财政部标准)_高新区人代会（2015年含9项基金后市局调整）12(1).12" xfId="2019"/>
    <cellStyle name="好_缺口县区测算(财政部标准)_古塔" xfId="2020"/>
    <cellStyle name="好_缺口县区测算(财政部标准)_义县" xfId="2021"/>
    <cellStyle name="好_缺口县区测算_高新区人代会（2015年含9项基金后市局调整）12(1).12" xfId="2022"/>
    <cellStyle name="好_缺口县区测算_古塔" xfId="2023"/>
    <cellStyle name="好_缺口县区测算_义县" xfId="2024"/>
    <cellStyle name="好_人员工资和公用经费" xfId="2025"/>
    <cellStyle name="好_人员工资和公用经费_高新区人代会（2015年含9项基金后市局调整）12(1).12" xfId="2026"/>
    <cellStyle name="好_人员工资和公用经费_古塔" xfId="2027"/>
    <cellStyle name="好_人员工资和公用经费_义县" xfId="2028"/>
    <cellStyle name="好_人员工资和公用经费2" xfId="2029"/>
    <cellStyle name="好_人员工资和公用经费2_高新区人代会（2015年含9项基金后市局调整）12(1).12" xfId="2030"/>
    <cellStyle name="好_人员工资和公用经费2_古塔" xfId="2031"/>
    <cellStyle name="好_人员工资和公用经费2_义县" xfId="2032"/>
    <cellStyle name="好_人员工资和公用经费3" xfId="2033"/>
    <cellStyle name="好_人员工资和公用经费3_高新区人代会（2015年含9项基金后市局调整）12(1).12" xfId="2034"/>
    <cellStyle name="好_人员工资和公用经费3_古塔" xfId="2035"/>
    <cellStyle name="好_人员工资和公用经费3_义县" xfId="2036"/>
    <cellStyle name="好_山东省民生支出标准" xfId="2037"/>
    <cellStyle name="好_山东省民生支出标准_高新区人代会（2015年含9项基金后市局调整）12(1).12" xfId="2038"/>
    <cellStyle name="好_山东省民生支出标准_古塔" xfId="2039"/>
    <cellStyle name="好_山东省民生支出标准_义县" xfId="2040"/>
    <cellStyle name="好_沈阳" xfId="2041"/>
    <cellStyle name="好_市辖区测算20080510" xfId="2042"/>
    <cellStyle name="好_市辖区测算20080510_不含人员经费系数" xfId="2043"/>
    <cellStyle name="好_市辖区测算20080510_不含人员经费系数_高新区人代会（2015年含9项基金后市局调整）12(1).12" xfId="2044"/>
    <cellStyle name="好_市辖区测算20080510_不含人员经费系数_古塔" xfId="2045"/>
    <cellStyle name="好_市辖区测算20080510_不含人员经费系数_义县" xfId="2046"/>
    <cellStyle name="好_市辖区测算20080510_高新区人代会（2015年含9项基金后市局调整）12(1).12" xfId="2047"/>
    <cellStyle name="好_市辖区测算20080510_古塔" xfId="2048"/>
    <cellStyle name="好_市辖区测算20080510_民生政策最低支出需求" xfId="2049"/>
    <cellStyle name="好_市辖区测算20080510_民生政策最低支出需求_高新区人代会（2015年含9项基金后市局调整）12(1).12" xfId="2050"/>
    <cellStyle name="好_市辖区测算20080510_民生政策最低支出需求_古塔" xfId="2051"/>
    <cellStyle name="好_市辖区测算20080510_民生政策最低支出需求_义县" xfId="2052"/>
    <cellStyle name="好_市辖区测算20080510_县市旗测算-新科目（含人口规模效应）" xfId="2053"/>
    <cellStyle name="好_市辖区测算20080510_县市旗测算-新科目（含人口规模效应）_高新区人代会（2015年含9项基金后市局调整）12(1).12" xfId="2054"/>
    <cellStyle name="好_市辖区测算20080510_县市旗测算-新科目（含人口规模效应）_古塔" xfId="2055"/>
    <cellStyle name="好_市辖区测算20080510_县市旗测算-新科目（含人口规模效应）_义县" xfId="2056"/>
    <cellStyle name="好_市辖区测算20080510_义县" xfId="2057"/>
    <cellStyle name="好_市辖区测算-新科目（20080626）" xfId="2058"/>
    <cellStyle name="好_市辖区测算-新科目（20080626）_不含人员经费系数" xfId="2059"/>
    <cellStyle name="好_市辖区测算-新科目（20080626）_不含人员经费系数_高新区人代会（2015年含9项基金后市局调整）12(1).12" xfId="2060"/>
    <cellStyle name="好_市辖区测算-新科目（20080626）_不含人员经费系数_古塔" xfId="2061"/>
    <cellStyle name="好_市辖区测算-新科目（20080626）_不含人员经费系数_义县" xfId="2062"/>
    <cellStyle name="好_市辖区测算-新科目（20080626）_高新区人代会（2015年含9项基金后市局调整）12(1).12" xfId="2063"/>
    <cellStyle name="好_市辖区测算-新科目（20080626）_古塔" xfId="2064"/>
    <cellStyle name="好_市辖区测算-新科目（20080626）_民生政策最低支出需求" xfId="2065"/>
    <cellStyle name="好_市辖区测算-新科目（20080626）_民生政策最低支出需求_高新区人代会（2015年含9项基金后市局调整）12(1).12" xfId="2066"/>
    <cellStyle name="好_市辖区测算-新科目（20080626）_民生政策最低支出需求_古塔" xfId="2067"/>
    <cellStyle name="好_市辖区测算-新科目（20080626）_民生政策最低支出需求_义县" xfId="2068"/>
    <cellStyle name="好_市辖区测算-新科目（20080626）_县市旗测算-新科目（含人口规模效应）" xfId="2069"/>
    <cellStyle name="好_市辖区测算-新科目（20080626）_县市旗测算-新科目（含人口规模效应）_高新区人代会（2015年含9项基金后市局调整）12(1).12" xfId="2070"/>
    <cellStyle name="好_市辖区测算-新科目（20080626）_县市旗测算-新科目（含人口规模效应）_古塔" xfId="2071"/>
    <cellStyle name="好_市辖区测算-新科目（20080626）_县市旗测算-新科目（含人口规模效应）_义县" xfId="2072"/>
    <cellStyle name="好_市辖区测算-新科目（20080626）_义县" xfId="2073"/>
    <cellStyle name="好_收入" xfId="2074"/>
    <cellStyle name="好_收入_高新区人代会（2015年含9项基金后市局调整）12(1).12" xfId="2075"/>
    <cellStyle name="好_收入_古塔" xfId="2076"/>
    <cellStyle name="好_收入_义县" xfId="2077"/>
    <cellStyle name="好_收入调整后" xfId="2078"/>
    <cellStyle name="好_收入调整后_高新区人代会（2015年含9项基金后市局调整）12(1).12" xfId="2079"/>
    <cellStyle name="好_同德" xfId="2080"/>
    <cellStyle name="好_同德_高新区人代会（2015年含9项基金后市局调整）12(1).12" xfId="2081"/>
    <cellStyle name="好_同德_古塔" xfId="2082"/>
    <cellStyle name="好_同德_义县" xfId="2083"/>
    <cellStyle name="好_危改资金测算" xfId="2084"/>
    <cellStyle name="好_危改资金测算_高新区人代会（2015年含9项基金后市局调整）12(1).12" xfId="2085"/>
    <cellStyle name="好_危改资金测算_古塔" xfId="2086"/>
    <cellStyle name="好_危改资金测算_义县" xfId="2087"/>
    <cellStyle name="好_卫生(按照总人口测算）—20080416" xfId="2088"/>
    <cellStyle name="好_卫生(按照总人口测算）—20080416_不含人员经费系数" xfId="2089"/>
    <cellStyle name="好_卫生(按照总人口测算）—20080416_不含人员经费系数_高新区人代会（2015年含9项基金后市局调整）12(1).12" xfId="2090"/>
    <cellStyle name="好_卫生(按照总人口测算）—20080416_不含人员经费系数_古塔" xfId="2091"/>
    <cellStyle name="好_卫生(按照总人口测算）—20080416_不含人员经费系数_义县" xfId="2092"/>
    <cellStyle name="好_卫生(按照总人口测算）—20080416_高新区人代会（2015年含9项基金后市局调整）12(1).12" xfId="2093"/>
    <cellStyle name="好_卫生(按照总人口测算）—20080416_古塔" xfId="2094"/>
    <cellStyle name="好_卫生(按照总人口测算）—20080416_民生政策最低支出需求" xfId="2095"/>
    <cellStyle name="好_卫生(按照总人口测算）—20080416_民生政策最低支出需求_高新区人代会（2015年含9项基金后市局调整）12(1).12" xfId="2096"/>
    <cellStyle name="好_卫生(按照总人口测算）—20080416_民生政策最低支出需求_古塔" xfId="2097"/>
    <cellStyle name="好_卫生(按照总人口测算）—20080416_民生政策最低支出需求_义县" xfId="2098"/>
    <cellStyle name="好_卫生(按照总人口测算）—20080416_县市旗测算-新科目（含人口规模效应）" xfId="2099"/>
    <cellStyle name="好_卫生(按照总人口测算）—20080416_县市旗测算-新科目（含人口规模效应）_高新区人代会（2015年含9项基金后市局调整）12(1).12" xfId="2100"/>
    <cellStyle name="好_卫生(按照总人口测算）—20080416_县市旗测算-新科目（含人口规模效应）_古塔" xfId="2101"/>
    <cellStyle name="好_卫生(按照总人口测算）—20080416_县市旗测算-新科目（含人口规模效应）_义县" xfId="2102"/>
    <cellStyle name="好_卫生(按照总人口测算）—20080416_义县" xfId="2103"/>
    <cellStyle name="好_卫生部门" xfId="2104"/>
    <cellStyle name="好_卫生部门_高新区人代会（2015年含9项基金后市局调整）12(1).12" xfId="2105"/>
    <cellStyle name="好_卫生部门_古塔" xfId="2106"/>
    <cellStyle name="好_卫生部门_义县" xfId="2107"/>
    <cellStyle name="好_文体广播部门" xfId="2108"/>
    <cellStyle name="好_文体广播部门_高新区人代会（2015年含9项基金后市局调整）12(1).12" xfId="2109"/>
    <cellStyle name="好_文体广播部门_古塔" xfId="2110"/>
    <cellStyle name="好_文体广播部门_义县" xfId="2111"/>
    <cellStyle name="好_文体广播事业(按照总人口测算）—20080416" xfId="2112"/>
    <cellStyle name="好_文体广播事业(按照总人口测算）—20080416_不含人员经费系数" xfId="2113"/>
    <cellStyle name="好_文体广播事业(按照总人口测算）—20080416_不含人员经费系数_高新区人代会（2015年含9项基金后市局调整）12(1).12" xfId="2114"/>
    <cellStyle name="好_文体广播事业(按照总人口测算）—20080416_不含人员经费系数_古塔" xfId="2115"/>
    <cellStyle name="好_文体广播事业(按照总人口测算）—20080416_不含人员经费系数_义县" xfId="2116"/>
    <cellStyle name="好_文体广播事业(按照总人口测算）—20080416_高新区人代会（2015年含9项基金后市局调整）12(1).12" xfId="2117"/>
    <cellStyle name="好_文体广播事业(按照总人口测算）—20080416_古塔" xfId="2118"/>
    <cellStyle name="好_文体广播事业(按照总人口测算）—20080416_民生政策最低支出需求" xfId="2119"/>
    <cellStyle name="好_文体广播事业(按照总人口测算）—20080416_民生政策最低支出需求_高新区人代会（2015年含9项基金后市局调整）12(1).12" xfId="2120"/>
    <cellStyle name="好_文体广播事业(按照总人口测算）—20080416_民生政策最低支出需求_古塔" xfId="2121"/>
    <cellStyle name="好_文体广播事业(按照总人口测算）—20080416_民生政策最低支出需求_义县" xfId="2122"/>
    <cellStyle name="好_文体广播事业(按照总人口测算）—20080416_县市旗测算-新科目（含人口规模效应）" xfId="2123"/>
    <cellStyle name="好_文体广播事业(按照总人口测算）—20080416_县市旗测算-新科目（含人口规模效应）_高新区人代会（2015年含9项基金后市局调整）12(1).12" xfId="2124"/>
    <cellStyle name="好_文体广播事业(按照总人口测算）—20080416_县市旗测算-新科目（含人口规模效应）_古塔" xfId="2125"/>
    <cellStyle name="好_文体广播事业(按照总人口测算）—20080416_县市旗测算-新科目（含人口规模效应）_义县" xfId="2126"/>
    <cellStyle name="好_文体广播事业(按照总人口测算）—20080416_义县" xfId="2127"/>
    <cellStyle name="好_县区合并测算20080421" xfId="2128"/>
    <cellStyle name="好_县区合并测算20080421_不含人员经费系数" xfId="2129"/>
    <cellStyle name="好_县区合并测算20080421_不含人员经费系数_高新区人代会（2015年含9项基金后市局调整）12(1).12" xfId="2130"/>
    <cellStyle name="好_县区合并测算20080421_不含人员经费系数_古塔" xfId="2131"/>
    <cellStyle name="好_县区合并测算20080421_不含人员经费系数_义县" xfId="2132"/>
    <cellStyle name="好_县区合并测算20080421_高新区人代会（2015年含9项基金后市局调整）12(1).12" xfId="2133"/>
    <cellStyle name="好_县区合并测算20080421_古塔" xfId="2134"/>
    <cellStyle name="好_县区合并测算20080421_民生政策最低支出需求" xfId="2135"/>
    <cellStyle name="好_县区合并测算20080421_民生政策最低支出需求_高新区人代会（2015年含9项基金后市局调整）12(1).12" xfId="2136"/>
    <cellStyle name="好_县区合并测算20080421_民生政策最低支出需求_古塔" xfId="2137"/>
    <cellStyle name="好_县区合并测算20080421_民生政策最低支出需求_义县" xfId="2138"/>
    <cellStyle name="好_县区合并测算20080421_县市旗测算-新科目（含人口规模效应）" xfId="2139"/>
    <cellStyle name="好_县区合并测算20080421_县市旗测算-新科目（含人口规模效应）_高新区人代会（2015年含9项基金后市局调整）12(1).12" xfId="2140"/>
    <cellStyle name="好_县区合并测算20080421_县市旗测算-新科目（含人口规模效应）_古塔" xfId="2141"/>
    <cellStyle name="好_县区合并测算20080421_县市旗测算-新科目（含人口规模效应）_义县" xfId="2142"/>
    <cellStyle name="好_县区合并测算20080421_义县" xfId="2143"/>
    <cellStyle name="好_县区合并测算20080423(按照各省比重）" xfId="2144"/>
    <cellStyle name="好_县区合并测算20080423(按照各省比重）_不含人员经费系数" xfId="2145"/>
    <cellStyle name="好_县区合并测算20080423(按照各省比重）_不含人员经费系数_高新区人代会（2015年含9项基金后市局调整）12(1).12" xfId="2146"/>
    <cellStyle name="好_县区合并测算20080423(按照各省比重）_不含人员经费系数_古塔" xfId="2147"/>
    <cellStyle name="好_县区合并测算20080423(按照各省比重）_不含人员经费系数_义县" xfId="2148"/>
    <cellStyle name="好_县区合并测算20080423(按照各省比重）_高新区人代会（2015年含9项基金后市局调整）12(1).12" xfId="2149"/>
    <cellStyle name="好_县区合并测算20080423(按照各省比重）_古塔" xfId="2150"/>
    <cellStyle name="好_县区合并测算20080423(按照各省比重）_民生政策最低支出需求" xfId="2151"/>
    <cellStyle name="好_县区合并测算20080423(按照各省比重）_民生政策最低支出需求_高新区人代会（2015年含9项基金后市局调整）12(1).12" xfId="2152"/>
    <cellStyle name="好_县区合并测算20080423(按照各省比重）_民生政策最低支出需求_古塔" xfId="2153"/>
    <cellStyle name="好_县区合并测算20080423(按照各省比重）_民生政策最低支出需求_义县" xfId="2154"/>
    <cellStyle name="好_县区合并测算20080423(按照各省比重）_县市旗测算-新科目（含人口规模效应）" xfId="2155"/>
    <cellStyle name="好_县区合并测算20080423(按照各省比重）_县市旗测算-新科目（含人口规模效应）_高新区人代会（2015年含9项基金后市局调整）12(1).12" xfId="2156"/>
    <cellStyle name="好_县区合并测算20080423(按照各省比重）_县市旗测算-新科目（含人口规模效应）_古塔" xfId="2157"/>
    <cellStyle name="好_县区合并测算20080423(按照各省比重）_县市旗测算-新科目（含人口规模效应）_义县" xfId="2158"/>
    <cellStyle name="好_县区合并测算20080423(按照各省比重）_义县" xfId="2159"/>
    <cellStyle name="好_县市旗测算20080508" xfId="2160"/>
    <cellStyle name="好_县市旗测算20080508_不含人员经费系数" xfId="2161"/>
    <cellStyle name="好_县市旗测算20080508_不含人员经费系数_高新区人代会（2015年含9项基金后市局调整）12(1).12" xfId="2162"/>
    <cellStyle name="好_县市旗测算20080508_不含人员经费系数_古塔" xfId="2163"/>
    <cellStyle name="好_县市旗测算20080508_不含人员经费系数_义县" xfId="2164"/>
    <cellStyle name="好_县市旗测算20080508_高新区人代会（2015年含9项基金后市局调整）12(1).12" xfId="2165"/>
    <cellStyle name="好_县市旗测算20080508_古塔" xfId="2166"/>
    <cellStyle name="好_县市旗测算20080508_民生政策最低支出需求" xfId="2167"/>
    <cellStyle name="好_县市旗测算20080508_民生政策最低支出需求_高新区人代会（2015年含9项基金后市局调整）12(1).12" xfId="2168"/>
    <cellStyle name="好_县市旗测算20080508_民生政策最低支出需求_古塔" xfId="2169"/>
    <cellStyle name="好_县市旗测算20080508_民生政策最低支出需求_义县" xfId="2170"/>
    <cellStyle name="好_县市旗测算20080508_县市旗测算-新科目（含人口规模效应）" xfId="2171"/>
    <cellStyle name="好_县市旗测算20080508_县市旗测算-新科目（含人口规模效应）_高新区人代会（2015年含9项基金后市局调整）12(1).12" xfId="2172"/>
    <cellStyle name="好_县市旗测算20080508_县市旗测算-新科目（含人口规模效应）_古塔" xfId="2173"/>
    <cellStyle name="好_县市旗测算20080508_县市旗测算-新科目（含人口规模效应）_义县" xfId="2174"/>
    <cellStyle name="好_县市旗测算20080508_义县" xfId="2175"/>
    <cellStyle name="好_县市旗测算-新科目（20080626）" xfId="2176"/>
    <cellStyle name="好_县市旗测算-新科目（20080626）_不含人员经费系数" xfId="2177"/>
    <cellStyle name="好_县市旗测算-新科目（20080626）_不含人员经费系数_高新区人代会（2015年含9项基金后市局调整）12(1).12" xfId="2178"/>
    <cellStyle name="好_县市旗测算-新科目（20080626）_不含人员经费系数_古塔" xfId="2179"/>
    <cellStyle name="好_县市旗测算-新科目（20080626）_不含人员经费系数_义县" xfId="2180"/>
    <cellStyle name="好_县市旗测算-新科目（20080626）_高新区人代会（2015年含9项基金后市局调整）12(1).12" xfId="2181"/>
    <cellStyle name="好_县市旗测算-新科目（20080626）_古塔" xfId="2182"/>
    <cellStyle name="好_县市旗测算-新科目（20080626）_民生政策最低支出需求" xfId="2183"/>
    <cellStyle name="好_县市旗测算-新科目（20080626）_民生政策最低支出需求_高新区人代会（2015年含9项基金后市局调整）12(1).12" xfId="2184"/>
    <cellStyle name="好_县市旗测算-新科目（20080626）_民生政策最低支出需求_古塔" xfId="2185"/>
    <cellStyle name="好_县市旗测算-新科目（20080626）_民生政策最低支出需求_义县" xfId="2186"/>
    <cellStyle name="好_县市旗测算-新科目（20080626）_县市旗测算-新科目（含人口规模效应）" xfId="2187"/>
    <cellStyle name="好_县市旗测算-新科目（20080626）_县市旗测算-新科目（含人口规模效应）_高新区人代会（2015年含9项基金后市局调整）12(1).12" xfId="2188"/>
    <cellStyle name="好_县市旗测算-新科目（20080626）_县市旗测算-新科目（含人口规模效应）_古塔" xfId="2189"/>
    <cellStyle name="好_县市旗测算-新科目（20080626）_县市旗测算-新科目（含人口规模效应）_义县" xfId="2190"/>
    <cellStyle name="好_县市旗测算-新科目（20080626）_义县" xfId="2191"/>
    <cellStyle name="好_县市旗测算-新科目（20080627）" xfId="2192"/>
    <cellStyle name="好_县市旗测算-新科目（20080627）_不含人员经费系数" xfId="2193"/>
    <cellStyle name="好_县市旗测算-新科目（20080627）_不含人员经费系数_高新区人代会（2015年含9项基金后市局调整）12(1).12" xfId="2194"/>
    <cellStyle name="好_县市旗测算-新科目（20080627）_不含人员经费系数_古塔" xfId="2195"/>
    <cellStyle name="好_县市旗测算-新科目（20080627）_不含人员经费系数_义县" xfId="2196"/>
    <cellStyle name="好_县市旗测算-新科目（20080627）_高新区人代会（2015年含9项基金后市局调整）12(1).12" xfId="2197"/>
    <cellStyle name="好_县市旗测算-新科目（20080627）_古塔" xfId="2198"/>
    <cellStyle name="好_县市旗测算-新科目（20080627）_民生政策最低支出需求" xfId="2199"/>
    <cellStyle name="好_县市旗测算-新科目（20080627）_民生政策最低支出需求_高新区人代会（2015年含9项基金后市局调整）12(1).12" xfId="2200"/>
    <cellStyle name="好_县市旗测算-新科目（20080627）_民生政策最低支出需求_古塔" xfId="2201"/>
    <cellStyle name="好_县市旗测算-新科目（20080627）_民生政策最低支出需求_义县" xfId="2202"/>
    <cellStyle name="好_县市旗测算-新科目（20080627）_县市旗测算-新科目（含人口规模效应）" xfId="2203"/>
    <cellStyle name="好_县市旗测算-新科目（20080627）_县市旗测算-新科目（含人口规模效应）_高新区人代会（2015年含9项基金后市局调整）12(1).12" xfId="2204"/>
    <cellStyle name="好_县市旗测算-新科目（20080627）_县市旗测算-新科目（含人口规模效应）_古塔" xfId="2205"/>
    <cellStyle name="好_县市旗测算-新科目（20080627）_县市旗测算-新科目（含人口规模效应）_义县" xfId="2206"/>
    <cellStyle name="好_县市旗测算-新科目（20080627）_义县" xfId="2207"/>
    <cellStyle name="好_一般预算平衡表" xfId="2208"/>
    <cellStyle name="好_一般预算平衡表_高新区人代会（2015年含9项基金后市局调整）12(1).12" xfId="2209"/>
    <cellStyle name="好_一般预算平衡表_古塔" xfId="2210"/>
    <cellStyle name="好_一般预算平衡表_义县" xfId="2211"/>
    <cellStyle name="好_一般预算支出口径剔除表" xfId="2212"/>
    <cellStyle name="好_一般预算支出口径剔除表_高新区人代会（2015年含9项基金后市局调整）12(1).12" xfId="2213"/>
    <cellStyle name="好_一般预算支出口径剔除表_古塔" xfId="2214"/>
    <cellStyle name="好_一般预算支出口径剔除表_义县" xfId="2215"/>
    <cellStyle name="好_义县" xfId="2216"/>
    <cellStyle name="好_云南 缺口县区测算(地方填报)" xfId="2217"/>
    <cellStyle name="好_云南 缺口县区测算(地方填报)_高新区人代会（2015年含9项基金后市局调整）12(1).12" xfId="2218"/>
    <cellStyle name="好_云南 缺口县区测算(地方填报)_古塔" xfId="2219"/>
    <cellStyle name="好_云南 缺口县区测算(地方填报)_义县" xfId="2220"/>
    <cellStyle name="好_云南省2008年转移支付测算——州市本级考核部分及政策性测算" xfId="2221"/>
    <cellStyle name="好_云南省2008年转移支付测算——州市本级考核部分及政策性测算_高新区人代会（2015年含9项基金后市局调整）12(1).12" xfId="2222"/>
    <cellStyle name="好_云南省2008年转移支付测算——州市本级考核部分及政策性测算_古塔" xfId="2223"/>
    <cellStyle name="好_云南省2008年转移支付测算——州市本级考核部分及政策性测算_义县" xfId="2224"/>
    <cellStyle name="好_支出（当年财力）" xfId="2225"/>
    <cellStyle name="好_支出（当年财力）_高新区人代会（2015年含9项基金后市局调整）12(1).12" xfId="2226"/>
    <cellStyle name="好_支出（当年财力）_古塔" xfId="2227"/>
    <cellStyle name="好_支出（当年财力）_义县" xfId="2228"/>
    <cellStyle name="好_重点民生支出需求测算表社保（农村低保）081112" xfId="2229"/>
    <cellStyle name="好_重点民生支出需求测算表社保（农村低保）081112_高新区人代会（2015年含9项基金后市局调整）12(1).12" xfId="2230"/>
    <cellStyle name="好_重点民生支出需求测算表社保（农村低保）081112_古塔" xfId="2231"/>
    <cellStyle name="好_重点民生支出需求测算表社保（农村低保）081112_义县" xfId="2232"/>
    <cellStyle name="好_自行调整差异系数顺序" xfId="2233"/>
    <cellStyle name="好_自行调整差异系数顺序_高新区人代会（2015年含9项基金后市局调整）12(1).12" xfId="2234"/>
    <cellStyle name="好_自行调整差异系数顺序_古塔" xfId="2235"/>
    <cellStyle name="好_自行调整差异系数顺序_义县" xfId="2236"/>
    <cellStyle name="好_总人口" xfId="2237"/>
    <cellStyle name="好_总人口_高新区人代会（2015年含9项基金后市局调整）12(1).12" xfId="2238"/>
    <cellStyle name="好_总人口_古塔" xfId="2239"/>
    <cellStyle name="好_总人口_义县" xfId="2240"/>
    <cellStyle name="后继超级链接" xfId="2241"/>
    <cellStyle name="后继超链接" xfId="2242"/>
    <cellStyle name="借出原因" xfId="2243"/>
    <cellStyle name="霓付 [0]_ +Foil &amp; -FOIL &amp; PAPER" xfId="2244"/>
    <cellStyle name="霓付_ +Foil &amp; -FOIL &amp; PAPER" xfId="2245"/>
    <cellStyle name="烹拳 [0]_ +Foil &amp; -FOIL &amp; PAPER" xfId="2246"/>
    <cellStyle name="烹拳_ +Foil &amp; -FOIL &amp; PAPER" xfId="2247"/>
    <cellStyle name="普通_ 白土" xfId="2248"/>
    <cellStyle name="千分位[0]_ 白土" xfId="2249"/>
    <cellStyle name="千分位_ 白土" xfId="2250"/>
    <cellStyle name="千位[0]_ 方正PC" xfId="2251"/>
    <cellStyle name="千位_ 方正PC" xfId="2252"/>
    <cellStyle name="千位分隔 11" xfId="2253"/>
    <cellStyle name="千位分隔 2" xfId="2254"/>
    <cellStyle name="千位分隔 3" xfId="2255"/>
    <cellStyle name="千位分隔 4" xfId="2256"/>
    <cellStyle name="千位分隔 9" xfId="2257"/>
    <cellStyle name="千位分季_新建 Microsoft Excel 工作表" xfId="2258"/>
    <cellStyle name="钎霖_4岿角利" xfId="2259"/>
    <cellStyle name="强调 1" xfId="2260"/>
    <cellStyle name="强调 2" xfId="2261"/>
    <cellStyle name="强调 3" xfId="2262"/>
    <cellStyle name="日期" xfId="2263"/>
    <cellStyle name="商品名称" xfId="2264"/>
    <cellStyle name="数量" xfId="2265"/>
    <cellStyle name="数字" xfId="2266"/>
    <cellStyle name="未定义" xfId="2267"/>
    <cellStyle name="小数" xfId="2268"/>
    <cellStyle name="样式 1" xfId="2269"/>
    <cellStyle name="昗弨_Pacific Region P&amp;L" xfId="2270"/>
    <cellStyle name="寘嬫愗傝 [0.00]_Region Orders (2)" xfId="2271"/>
    <cellStyle name="寘嬫愗傝_Region Orders (2)" xfId="2272"/>
    <cellStyle name="콤마 [0]_BOILER-CO1" xfId="2273"/>
    <cellStyle name="콤마_BOILER-CO1" xfId="2274"/>
    <cellStyle name="통화 [0]_BOILER-CO1" xfId="2275"/>
    <cellStyle name="통화_BOILER-CO1" xfId="2276"/>
    <cellStyle name="표준_0N-HANDLING " xfId="227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20154;&#22823;&#27719;&#25253;&#26448;&#26009;\Documents%20and%20Settings\Administrator\Local%20Settings\Temporary%20Internet%20Files\OLK1B\&#26032;&#24314;&#25991;&#20214;&#22841;\&#36130;&#25919;&#20379;&#20859;&#20154;&#21592;&#20449;&#24687;&#34920;\&#25945;&#32946;\&#27896;&#27700;&#22235;&#20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2022&#24180;&#24037;&#20316;\&#39044;&#31639;\&#39044;&#31639;&#20844;&#24320;\&#21306;&#26412;&#32423;2022&#24180;&#39044;&#31639;&#20844;&#24320;\&#27491;&#24335;&#19978;&#20256;&#29256;&#26412;20220419\Documents%20and%20Settings\Administrator\Local%20Settings\Temporary%20Internet%20Files\OLK1B\&#26032;&#24314;&#25991;&#20214;&#22841;\&#36130;&#25919;&#20379;&#20859;&#20154;&#21592;&#20449;&#24687;&#34920;\&#25945;&#32946;\&#27896;&#27700;&#22235;&#20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P1012001"/>
      <sheetName val="DDETABLE "/>
      <sheetName val="基础编码"/>
      <sheetName val="201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1012001"/>
      <sheetName val="基础编码"/>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DDETABLE "/>
      <sheetName val="#REF"/>
      <sheetName val="四月份月报"/>
      <sheetName val="XL4Poppy"/>
      <sheetName val="C01-1"/>
      <sheetName val="mx"/>
      <sheetName val="单位编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P1012001"/>
      <sheetName val="KKKKKKKK"/>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KKKKKKKK"/>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fine"/>
      <sheetName val="C01-1"/>
      <sheetName val="表二"/>
      <sheetName val="表五"/>
      <sheetName val="2012.2.2 (整合)"/>
      <sheetName val="2012.2.2"/>
      <sheetName val="全市结转"/>
      <sheetName val="提前告知数"/>
      <sheetName val="基础编码"/>
      <sheetName val="mx"/>
      <sheetName val="类型"/>
      <sheetName val="XL4Poppy"/>
      <sheetName val="DDETABLE "/>
      <sheetName val="2014"/>
      <sheetName val="P1012001"/>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theme/theme1.xml><?xml version="1.0" encoding="utf-8"?>
<a:theme xmlns:a="http://schemas.openxmlformats.org/drawingml/2006/main" name="大都市">
  <a:themeElements>
    <a:clrScheme name="大都市">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877589"/>
      </a:folHlink>
    </a:clrScheme>
    <a:fontScheme name="大都市">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Light"/>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U22"/>
  <sheetViews>
    <sheetView workbookViewId="0">
      <selection activeCell="A1" sqref="A1:B1"/>
    </sheetView>
  </sheetViews>
  <sheetFormatPr defaultColWidth="9" defaultRowHeight="15.75"/>
  <cols>
    <col min="1" max="1" width="98.25" style="431" customWidth="1"/>
    <col min="2" max="230" width="9" style="431" customWidth="1"/>
    <col min="231" max="256" width="9" style="433"/>
    <col min="257" max="257" width="98.25" style="433" customWidth="1"/>
    <col min="258" max="486" width="9" style="433" customWidth="1"/>
    <col min="487" max="512" width="9" style="433"/>
    <col min="513" max="513" width="98.25" style="433" customWidth="1"/>
    <col min="514" max="742" width="9" style="433" customWidth="1"/>
    <col min="743" max="768" width="9" style="433"/>
    <col min="769" max="769" width="98.25" style="433" customWidth="1"/>
    <col min="770" max="998" width="9" style="433" customWidth="1"/>
    <col min="999" max="1024" width="9" style="433"/>
    <col min="1025" max="1025" width="98.25" style="433" customWidth="1"/>
    <col min="1026" max="1254" width="9" style="433" customWidth="1"/>
    <col min="1255" max="1280" width="9" style="433"/>
    <col min="1281" max="1281" width="98.25" style="433" customWidth="1"/>
    <col min="1282" max="1510" width="9" style="433" customWidth="1"/>
    <col min="1511" max="1536" width="9" style="433"/>
    <col min="1537" max="1537" width="98.25" style="433" customWidth="1"/>
    <col min="1538" max="1766" width="9" style="433" customWidth="1"/>
    <col min="1767" max="1792" width="9" style="433"/>
    <col min="1793" max="1793" width="98.25" style="433" customWidth="1"/>
    <col min="1794" max="2022" width="9" style="433" customWidth="1"/>
    <col min="2023" max="2048" width="9" style="433"/>
    <col min="2049" max="2049" width="98.25" style="433" customWidth="1"/>
    <col min="2050" max="2278" width="9" style="433" customWidth="1"/>
    <col min="2279" max="2304" width="9" style="433"/>
    <col min="2305" max="2305" width="98.25" style="433" customWidth="1"/>
    <col min="2306" max="2534" width="9" style="433" customWidth="1"/>
    <col min="2535" max="2560" width="9" style="433"/>
    <col min="2561" max="2561" width="98.25" style="433" customWidth="1"/>
    <col min="2562" max="2790" width="9" style="433" customWidth="1"/>
    <col min="2791" max="2816" width="9" style="433"/>
    <col min="2817" max="2817" width="98.25" style="433" customWidth="1"/>
    <col min="2818" max="3046" width="9" style="433" customWidth="1"/>
    <col min="3047" max="3072" width="9" style="433"/>
    <col min="3073" max="3073" width="98.25" style="433" customWidth="1"/>
    <col min="3074" max="3302" width="9" style="433" customWidth="1"/>
    <col min="3303" max="3328" width="9" style="433"/>
    <col min="3329" max="3329" width="98.25" style="433" customWidth="1"/>
    <col min="3330" max="3558" width="9" style="433" customWidth="1"/>
    <col min="3559" max="3584" width="9" style="433"/>
    <col min="3585" max="3585" width="98.25" style="433" customWidth="1"/>
    <col min="3586" max="3814" width="9" style="433" customWidth="1"/>
    <col min="3815" max="3840" width="9" style="433"/>
    <col min="3841" max="3841" width="98.25" style="433" customWidth="1"/>
    <col min="3842" max="4070" width="9" style="433" customWidth="1"/>
    <col min="4071" max="4096" width="9" style="433"/>
    <col min="4097" max="4097" width="98.25" style="433" customWidth="1"/>
    <col min="4098" max="4326" width="9" style="433" customWidth="1"/>
    <col min="4327" max="4352" width="9" style="433"/>
    <col min="4353" max="4353" width="98.25" style="433" customWidth="1"/>
    <col min="4354" max="4582" width="9" style="433" customWidth="1"/>
    <col min="4583" max="4608" width="9" style="433"/>
    <col min="4609" max="4609" width="98.25" style="433" customWidth="1"/>
    <col min="4610" max="4838" width="9" style="433" customWidth="1"/>
    <col min="4839" max="4864" width="9" style="433"/>
    <col min="4865" max="4865" width="98.25" style="433" customWidth="1"/>
    <col min="4866" max="5094" width="9" style="433" customWidth="1"/>
    <col min="5095" max="5120" width="9" style="433"/>
    <col min="5121" max="5121" width="98.25" style="433" customWidth="1"/>
    <col min="5122" max="5350" width="9" style="433" customWidth="1"/>
    <col min="5351" max="5376" width="9" style="433"/>
    <col min="5377" max="5377" width="98.25" style="433" customWidth="1"/>
    <col min="5378" max="5606" width="9" style="433" customWidth="1"/>
    <col min="5607" max="5632" width="9" style="433"/>
    <col min="5633" max="5633" width="98.25" style="433" customWidth="1"/>
    <col min="5634" max="5862" width="9" style="433" customWidth="1"/>
    <col min="5863" max="5888" width="9" style="433"/>
    <col min="5889" max="5889" width="98.25" style="433" customWidth="1"/>
    <col min="5890" max="6118" width="9" style="433" customWidth="1"/>
    <col min="6119" max="6144" width="9" style="433"/>
    <col min="6145" max="6145" width="98.25" style="433" customWidth="1"/>
    <col min="6146" max="6374" width="9" style="433" customWidth="1"/>
    <col min="6375" max="6400" width="9" style="433"/>
    <col min="6401" max="6401" width="98.25" style="433" customWidth="1"/>
    <col min="6402" max="6630" width="9" style="433" customWidth="1"/>
    <col min="6631" max="6656" width="9" style="433"/>
    <col min="6657" max="6657" width="98.25" style="433" customWidth="1"/>
    <col min="6658" max="6886" width="9" style="433" customWidth="1"/>
    <col min="6887" max="6912" width="9" style="433"/>
    <col min="6913" max="6913" width="98.25" style="433" customWidth="1"/>
    <col min="6914" max="7142" width="9" style="433" customWidth="1"/>
    <col min="7143" max="7168" width="9" style="433"/>
    <col min="7169" max="7169" width="98.25" style="433" customWidth="1"/>
    <col min="7170" max="7398" width="9" style="433" customWidth="1"/>
    <col min="7399" max="7424" width="9" style="433"/>
    <col min="7425" max="7425" width="98.25" style="433" customWidth="1"/>
    <col min="7426" max="7654" width="9" style="433" customWidth="1"/>
    <col min="7655" max="7680" width="9" style="433"/>
    <col min="7681" max="7681" width="98.25" style="433" customWidth="1"/>
    <col min="7682" max="7910" width="9" style="433" customWidth="1"/>
    <col min="7911" max="7936" width="9" style="433"/>
    <col min="7937" max="7937" width="98.25" style="433" customWidth="1"/>
    <col min="7938" max="8166" width="9" style="433" customWidth="1"/>
    <col min="8167" max="8192" width="9" style="433"/>
    <col min="8193" max="8193" width="98.25" style="433" customWidth="1"/>
    <col min="8194" max="8422" width="9" style="433" customWidth="1"/>
    <col min="8423" max="8448" width="9" style="433"/>
    <col min="8449" max="8449" width="98.25" style="433" customWidth="1"/>
    <col min="8450" max="8678" width="9" style="433" customWidth="1"/>
    <col min="8679" max="8704" width="9" style="433"/>
    <col min="8705" max="8705" width="98.25" style="433" customWidth="1"/>
    <col min="8706" max="8934" width="9" style="433" customWidth="1"/>
    <col min="8935" max="8960" width="9" style="433"/>
    <col min="8961" max="8961" width="98.25" style="433" customWidth="1"/>
    <col min="8962" max="9190" width="9" style="433" customWidth="1"/>
    <col min="9191" max="9216" width="9" style="433"/>
    <col min="9217" max="9217" width="98.25" style="433" customWidth="1"/>
    <col min="9218" max="9446" width="9" style="433" customWidth="1"/>
    <col min="9447" max="9472" width="9" style="433"/>
    <col min="9473" max="9473" width="98.25" style="433" customWidth="1"/>
    <col min="9474" max="9702" width="9" style="433" customWidth="1"/>
    <col min="9703" max="9728" width="9" style="433"/>
    <col min="9729" max="9729" width="98.25" style="433" customWidth="1"/>
    <col min="9730" max="9958" width="9" style="433" customWidth="1"/>
    <col min="9959" max="9984" width="9" style="433"/>
    <col min="9985" max="9985" width="98.25" style="433" customWidth="1"/>
    <col min="9986" max="10214" width="9" style="433" customWidth="1"/>
    <col min="10215" max="10240" width="9" style="433"/>
    <col min="10241" max="10241" width="98.25" style="433" customWidth="1"/>
    <col min="10242" max="10470" width="9" style="433" customWidth="1"/>
    <col min="10471" max="10496" width="9" style="433"/>
    <col min="10497" max="10497" width="98.25" style="433" customWidth="1"/>
    <col min="10498" max="10726" width="9" style="433" customWidth="1"/>
    <col min="10727" max="10752" width="9" style="433"/>
    <col min="10753" max="10753" width="98.25" style="433" customWidth="1"/>
    <col min="10754" max="10982" width="9" style="433" customWidth="1"/>
    <col min="10983" max="11008" width="9" style="433"/>
    <col min="11009" max="11009" width="98.25" style="433" customWidth="1"/>
    <col min="11010" max="11238" width="9" style="433" customWidth="1"/>
    <col min="11239" max="11264" width="9" style="433"/>
    <col min="11265" max="11265" width="98.25" style="433" customWidth="1"/>
    <col min="11266" max="11494" width="9" style="433" customWidth="1"/>
    <col min="11495" max="11520" width="9" style="433"/>
    <col min="11521" max="11521" width="98.25" style="433" customWidth="1"/>
    <col min="11522" max="11750" width="9" style="433" customWidth="1"/>
    <col min="11751" max="11776" width="9" style="433"/>
    <col min="11777" max="11777" width="98.25" style="433" customWidth="1"/>
    <col min="11778" max="12006" width="9" style="433" customWidth="1"/>
    <col min="12007" max="12032" width="9" style="433"/>
    <col min="12033" max="12033" width="98.25" style="433" customWidth="1"/>
    <col min="12034" max="12262" width="9" style="433" customWidth="1"/>
    <col min="12263" max="12288" width="9" style="433"/>
    <col min="12289" max="12289" width="98.25" style="433" customWidth="1"/>
    <col min="12290" max="12518" width="9" style="433" customWidth="1"/>
    <col min="12519" max="12544" width="9" style="433"/>
    <col min="12545" max="12545" width="98.25" style="433" customWidth="1"/>
    <col min="12546" max="12774" width="9" style="433" customWidth="1"/>
    <col min="12775" max="12800" width="9" style="433"/>
    <col min="12801" max="12801" width="98.25" style="433" customWidth="1"/>
    <col min="12802" max="13030" width="9" style="433" customWidth="1"/>
    <col min="13031" max="13056" width="9" style="433"/>
    <col min="13057" max="13057" width="98.25" style="433" customWidth="1"/>
    <col min="13058" max="13286" width="9" style="433" customWidth="1"/>
    <col min="13287" max="13312" width="9" style="433"/>
    <col min="13313" max="13313" width="98.25" style="433" customWidth="1"/>
    <col min="13314" max="13542" width="9" style="433" customWidth="1"/>
    <col min="13543" max="13568" width="9" style="433"/>
    <col min="13569" max="13569" width="98.25" style="433" customWidth="1"/>
    <col min="13570" max="13798" width="9" style="433" customWidth="1"/>
    <col min="13799" max="13824" width="9" style="433"/>
    <col min="13825" max="13825" width="98.25" style="433" customWidth="1"/>
    <col min="13826" max="14054" width="9" style="433" customWidth="1"/>
    <col min="14055" max="14080" width="9" style="433"/>
    <col min="14081" max="14081" width="98.25" style="433" customWidth="1"/>
    <col min="14082" max="14310" width="9" style="433" customWidth="1"/>
    <col min="14311" max="14336" width="9" style="433"/>
    <col min="14337" max="14337" width="98.25" style="433" customWidth="1"/>
    <col min="14338" max="14566" width="9" style="433" customWidth="1"/>
    <col min="14567" max="14592" width="9" style="433"/>
    <col min="14593" max="14593" width="98.25" style="433" customWidth="1"/>
    <col min="14594" max="14822" width="9" style="433" customWidth="1"/>
    <col min="14823" max="14848" width="9" style="433"/>
    <col min="14849" max="14849" width="98.25" style="433" customWidth="1"/>
    <col min="14850" max="15078" width="9" style="433" customWidth="1"/>
    <col min="15079" max="15104" width="9" style="433"/>
    <col min="15105" max="15105" width="98.25" style="433" customWidth="1"/>
    <col min="15106" max="15334" width="9" style="433" customWidth="1"/>
    <col min="15335" max="15360" width="9" style="433"/>
    <col min="15361" max="15361" width="98.25" style="433" customWidth="1"/>
    <col min="15362" max="15590" width="9" style="433" customWidth="1"/>
    <col min="15591" max="15616" width="9" style="433"/>
    <col min="15617" max="15617" width="98.25" style="433" customWidth="1"/>
    <col min="15618" max="15846" width="9" style="433" customWidth="1"/>
    <col min="15847" max="15872" width="9" style="433"/>
    <col min="15873" max="15873" width="98.25" style="433" customWidth="1"/>
    <col min="15874" max="16102" width="9" style="433" customWidth="1"/>
    <col min="16103" max="16128" width="9" style="433"/>
    <col min="16129" max="16129" width="98.25" style="433" customWidth="1"/>
    <col min="16130" max="16358" width="9" style="433" customWidth="1"/>
    <col min="16359" max="16384" width="9" style="433"/>
  </cols>
  <sheetData>
    <row r="1" ht="59.25" customHeight="1" spans="1:2">
      <c r="A1" s="434" t="s">
        <v>0</v>
      </c>
      <c r="B1" s="434"/>
    </row>
    <row r="2" s="431" customFormat="1" ht="30" customHeight="1" spans="1:255">
      <c r="A2" s="435" t="s">
        <v>1</v>
      </c>
      <c r="B2" s="436"/>
      <c r="HW2" s="433"/>
      <c r="HX2" s="433"/>
      <c r="HY2" s="433"/>
      <c r="HZ2" s="433"/>
      <c r="IA2" s="433"/>
      <c r="IB2" s="433"/>
      <c r="IC2" s="433"/>
      <c r="ID2" s="433"/>
      <c r="IE2" s="433"/>
      <c r="IF2" s="433"/>
      <c r="IG2" s="433"/>
      <c r="IH2" s="433"/>
      <c r="II2" s="433"/>
      <c r="IJ2" s="433"/>
      <c r="IK2" s="433"/>
      <c r="IL2" s="433"/>
      <c r="IM2" s="433"/>
      <c r="IN2" s="433"/>
      <c r="IO2" s="433"/>
      <c r="IP2" s="433"/>
      <c r="IQ2" s="433"/>
      <c r="IR2" s="433"/>
      <c r="IS2" s="433"/>
      <c r="IT2" s="433"/>
      <c r="IU2" s="433"/>
    </row>
    <row r="3" ht="20.1" customHeight="1" spans="1:1">
      <c r="A3" s="437" t="s">
        <v>2</v>
      </c>
    </row>
    <row r="4" ht="20.1" customHeight="1" spans="1:1">
      <c r="A4" s="437" t="s">
        <v>3</v>
      </c>
    </row>
    <row r="5" ht="20.1" customHeight="1" spans="1:1">
      <c r="A5" s="437" t="s">
        <v>4</v>
      </c>
    </row>
    <row r="6" ht="20.1" customHeight="1" spans="1:1">
      <c r="A6" s="437" t="s">
        <v>5</v>
      </c>
    </row>
    <row r="7" ht="20.1" customHeight="1" spans="1:1">
      <c r="A7" s="437" t="s">
        <v>6</v>
      </c>
    </row>
    <row r="8" ht="20.1" customHeight="1" spans="1:1">
      <c r="A8" s="437" t="s">
        <v>7</v>
      </c>
    </row>
    <row r="9" s="431" customFormat="1" ht="30" customHeight="1" spans="1:255">
      <c r="A9" s="438" t="s">
        <v>8</v>
      </c>
      <c r="HW9" s="433"/>
      <c r="HX9" s="433"/>
      <c r="HY9" s="433"/>
      <c r="HZ9" s="433"/>
      <c r="IA9" s="433"/>
      <c r="IB9" s="433"/>
      <c r="IC9" s="433"/>
      <c r="ID9" s="433"/>
      <c r="IE9" s="433"/>
      <c r="IF9" s="433"/>
      <c r="IG9" s="433"/>
      <c r="IH9" s="433"/>
      <c r="II9" s="433"/>
      <c r="IJ9" s="433"/>
      <c r="IK9" s="433"/>
      <c r="IL9" s="433"/>
      <c r="IM9" s="433"/>
      <c r="IN9" s="433"/>
      <c r="IO9" s="433"/>
      <c r="IP9" s="433"/>
      <c r="IQ9" s="433"/>
      <c r="IR9" s="433"/>
      <c r="IS9" s="433"/>
      <c r="IT9" s="433"/>
      <c r="IU9" s="433"/>
    </row>
    <row r="10" s="432" customFormat="1" ht="20.1" customHeight="1" spans="1:1">
      <c r="A10" s="439" t="s">
        <v>9</v>
      </c>
    </row>
    <row r="11" s="432" customFormat="1" ht="20.1" customHeight="1" spans="1:1">
      <c r="A11" s="439" t="s">
        <v>10</v>
      </c>
    </row>
    <row r="12" s="432" customFormat="1" ht="20.1" customHeight="1" spans="1:1">
      <c r="A12" s="439" t="s">
        <v>11</v>
      </c>
    </row>
    <row r="13" s="432" customFormat="1" ht="41.25" customHeight="1" spans="1:1">
      <c r="A13" s="440" t="s">
        <v>12</v>
      </c>
    </row>
    <row r="14" s="431" customFormat="1" ht="20.1" customHeight="1" spans="1:1">
      <c r="A14" s="441" t="s">
        <v>13</v>
      </c>
    </row>
    <row r="15" s="431" customFormat="1" ht="20.1" customHeight="1" spans="1:1">
      <c r="A15" s="441" t="s">
        <v>14</v>
      </c>
    </row>
    <row r="16" s="431" customFormat="1" ht="20.1" customHeight="1" spans="1:1">
      <c r="A16" s="439" t="s">
        <v>15</v>
      </c>
    </row>
    <row r="17" s="431" customFormat="1" ht="30" customHeight="1" spans="1:255">
      <c r="A17" s="438" t="s">
        <v>16</v>
      </c>
      <c r="HW17" s="433"/>
      <c r="HX17" s="433"/>
      <c r="HY17" s="433"/>
      <c r="HZ17" s="433"/>
      <c r="IA17" s="433"/>
      <c r="IB17" s="433"/>
      <c r="IC17" s="433"/>
      <c r="ID17" s="433"/>
      <c r="IE17" s="433"/>
      <c r="IF17" s="433"/>
      <c r="IG17" s="433"/>
      <c r="IH17" s="433"/>
      <c r="II17" s="433"/>
      <c r="IJ17" s="433"/>
      <c r="IK17" s="433"/>
      <c r="IL17" s="433"/>
      <c r="IM17" s="433"/>
      <c r="IN17" s="433"/>
      <c r="IO17" s="433"/>
      <c r="IP17" s="433"/>
      <c r="IQ17" s="433"/>
      <c r="IR17" s="433"/>
      <c r="IS17" s="433"/>
      <c r="IT17" s="433"/>
      <c r="IU17" s="433"/>
    </row>
    <row r="18" ht="20.1" customHeight="1" spans="1:1">
      <c r="A18" s="441" t="s">
        <v>17</v>
      </c>
    </row>
    <row r="19" ht="20.1" customHeight="1" spans="1:1">
      <c r="A19" s="441" t="s">
        <v>18</v>
      </c>
    </row>
    <row r="20" ht="20.1" customHeight="1" spans="1:1">
      <c r="A20" s="438" t="s">
        <v>16</v>
      </c>
    </row>
    <row r="21" ht="18.75" spans="1:1">
      <c r="A21" s="441" t="s">
        <v>19</v>
      </c>
    </row>
    <row r="22" ht="18.75" spans="1:1">
      <c r="A22" s="441" t="s">
        <v>20</v>
      </c>
    </row>
  </sheetData>
  <mergeCells count="1">
    <mergeCell ref="A1:B1"/>
  </mergeCells>
  <printOptions horizontalCentered="1"/>
  <pageMargins left="0.94" right="0.75" top="0.47" bottom="0.9" header="0.51" footer="0.67"/>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autoPageBreaks="0"/>
  </sheetPr>
  <dimension ref="A1:E5"/>
  <sheetViews>
    <sheetView showZeros="0" workbookViewId="0">
      <selection activeCell="A1" sqref="A1:E1"/>
    </sheetView>
  </sheetViews>
  <sheetFormatPr defaultColWidth="9" defaultRowHeight="15.75" outlineLevelRow="4" outlineLevelCol="4"/>
  <cols>
    <col min="1" max="1" width="41.875" style="136" customWidth="1"/>
    <col min="2" max="5" width="19.25" style="136" customWidth="1"/>
    <col min="6" max="256" width="9" style="137"/>
    <col min="257" max="257" width="41.875" style="137" customWidth="1"/>
    <col min="258" max="261" width="19.25" style="137" customWidth="1"/>
    <col min="262" max="512" width="9" style="137"/>
    <col min="513" max="513" width="41.875" style="137" customWidth="1"/>
    <col min="514" max="517" width="19.25" style="137" customWidth="1"/>
    <col min="518" max="768" width="9" style="137"/>
    <col min="769" max="769" width="41.875" style="137" customWidth="1"/>
    <col min="770" max="773" width="19.25" style="137" customWidth="1"/>
    <col min="774" max="1024" width="9" style="137"/>
    <col min="1025" max="1025" width="41.875" style="137" customWidth="1"/>
    <col min="1026" max="1029" width="19.25" style="137" customWidth="1"/>
    <col min="1030" max="1280" width="9" style="137"/>
    <col min="1281" max="1281" width="41.875" style="137" customWidth="1"/>
    <col min="1282" max="1285" width="19.25" style="137" customWidth="1"/>
    <col min="1286" max="1536" width="9" style="137"/>
    <col min="1537" max="1537" width="41.875" style="137" customWidth="1"/>
    <col min="1538" max="1541" width="19.25" style="137" customWidth="1"/>
    <col min="1542" max="1792" width="9" style="137"/>
    <col min="1793" max="1793" width="41.875" style="137" customWidth="1"/>
    <col min="1794" max="1797" width="19.25" style="137" customWidth="1"/>
    <col min="1798" max="2048" width="9" style="137"/>
    <col min="2049" max="2049" width="41.875" style="137" customWidth="1"/>
    <col min="2050" max="2053" width="19.25" style="137" customWidth="1"/>
    <col min="2054" max="2304" width="9" style="137"/>
    <col min="2305" max="2305" width="41.875" style="137" customWidth="1"/>
    <col min="2306" max="2309" width="19.25" style="137" customWidth="1"/>
    <col min="2310" max="2560" width="9" style="137"/>
    <col min="2561" max="2561" width="41.875" style="137" customWidth="1"/>
    <col min="2562" max="2565" width="19.25" style="137" customWidth="1"/>
    <col min="2566" max="2816" width="9" style="137"/>
    <col min="2817" max="2817" width="41.875" style="137" customWidth="1"/>
    <col min="2818" max="2821" width="19.25" style="137" customWidth="1"/>
    <col min="2822" max="3072" width="9" style="137"/>
    <col min="3073" max="3073" width="41.875" style="137" customWidth="1"/>
    <col min="3074" max="3077" width="19.25" style="137" customWidth="1"/>
    <col min="3078" max="3328" width="9" style="137"/>
    <col min="3329" max="3329" width="41.875" style="137" customWidth="1"/>
    <col min="3330" max="3333" width="19.25" style="137" customWidth="1"/>
    <col min="3334" max="3584" width="9" style="137"/>
    <col min="3585" max="3585" width="41.875" style="137" customWidth="1"/>
    <col min="3586" max="3589" width="19.25" style="137" customWidth="1"/>
    <col min="3590" max="3840" width="9" style="137"/>
    <col min="3841" max="3841" width="41.875" style="137" customWidth="1"/>
    <col min="3842" max="3845" width="19.25" style="137" customWidth="1"/>
    <col min="3846" max="4096" width="9" style="137"/>
    <col min="4097" max="4097" width="41.875" style="137" customWidth="1"/>
    <col min="4098" max="4101" width="19.25" style="137" customWidth="1"/>
    <col min="4102" max="4352" width="9" style="137"/>
    <col min="4353" max="4353" width="41.875" style="137" customWidth="1"/>
    <col min="4354" max="4357" width="19.25" style="137" customWidth="1"/>
    <col min="4358" max="4608" width="9" style="137"/>
    <col min="4609" max="4609" width="41.875" style="137" customWidth="1"/>
    <col min="4610" max="4613" width="19.25" style="137" customWidth="1"/>
    <col min="4614" max="4864" width="9" style="137"/>
    <col min="4865" max="4865" width="41.875" style="137" customWidth="1"/>
    <col min="4866" max="4869" width="19.25" style="137" customWidth="1"/>
    <col min="4870" max="5120" width="9" style="137"/>
    <col min="5121" max="5121" width="41.875" style="137" customWidth="1"/>
    <col min="5122" max="5125" width="19.25" style="137" customWidth="1"/>
    <col min="5126" max="5376" width="9" style="137"/>
    <col min="5377" max="5377" width="41.875" style="137" customWidth="1"/>
    <col min="5378" max="5381" width="19.25" style="137" customWidth="1"/>
    <col min="5382" max="5632" width="9" style="137"/>
    <col min="5633" max="5633" width="41.875" style="137" customWidth="1"/>
    <col min="5634" max="5637" width="19.25" style="137" customWidth="1"/>
    <col min="5638" max="5888" width="9" style="137"/>
    <col min="5889" max="5889" width="41.875" style="137" customWidth="1"/>
    <col min="5890" max="5893" width="19.25" style="137" customWidth="1"/>
    <col min="5894" max="6144" width="9" style="137"/>
    <col min="6145" max="6145" width="41.875" style="137" customWidth="1"/>
    <col min="6146" max="6149" width="19.25" style="137" customWidth="1"/>
    <col min="6150" max="6400" width="9" style="137"/>
    <col min="6401" max="6401" width="41.875" style="137" customWidth="1"/>
    <col min="6402" max="6405" width="19.25" style="137" customWidth="1"/>
    <col min="6406" max="6656" width="9" style="137"/>
    <col min="6657" max="6657" width="41.875" style="137" customWidth="1"/>
    <col min="6658" max="6661" width="19.25" style="137" customWidth="1"/>
    <col min="6662" max="6912" width="9" style="137"/>
    <col min="6913" max="6913" width="41.875" style="137" customWidth="1"/>
    <col min="6914" max="6917" width="19.25" style="137" customWidth="1"/>
    <col min="6918" max="7168" width="9" style="137"/>
    <col min="7169" max="7169" width="41.875" style="137" customWidth="1"/>
    <col min="7170" max="7173" width="19.25" style="137" customWidth="1"/>
    <col min="7174" max="7424" width="9" style="137"/>
    <col min="7425" max="7425" width="41.875" style="137" customWidth="1"/>
    <col min="7426" max="7429" width="19.25" style="137" customWidth="1"/>
    <col min="7430" max="7680" width="9" style="137"/>
    <col min="7681" max="7681" width="41.875" style="137" customWidth="1"/>
    <col min="7682" max="7685" width="19.25" style="137" customWidth="1"/>
    <col min="7686" max="7936" width="9" style="137"/>
    <col min="7937" max="7937" width="41.875" style="137" customWidth="1"/>
    <col min="7938" max="7941" width="19.25" style="137" customWidth="1"/>
    <col min="7942" max="8192" width="9" style="137"/>
    <col min="8193" max="8193" width="41.875" style="137" customWidth="1"/>
    <col min="8194" max="8197" width="19.25" style="137" customWidth="1"/>
    <col min="8198" max="8448" width="9" style="137"/>
    <col min="8449" max="8449" width="41.875" style="137" customWidth="1"/>
    <col min="8450" max="8453" width="19.25" style="137" customWidth="1"/>
    <col min="8454" max="8704" width="9" style="137"/>
    <col min="8705" max="8705" width="41.875" style="137" customWidth="1"/>
    <col min="8706" max="8709" width="19.25" style="137" customWidth="1"/>
    <col min="8710" max="8960" width="9" style="137"/>
    <col min="8961" max="8961" width="41.875" style="137" customWidth="1"/>
    <col min="8962" max="8965" width="19.25" style="137" customWidth="1"/>
    <col min="8966" max="9216" width="9" style="137"/>
    <col min="9217" max="9217" width="41.875" style="137" customWidth="1"/>
    <col min="9218" max="9221" width="19.25" style="137" customWidth="1"/>
    <col min="9222" max="9472" width="9" style="137"/>
    <col min="9473" max="9473" width="41.875" style="137" customWidth="1"/>
    <col min="9474" max="9477" width="19.25" style="137" customWidth="1"/>
    <col min="9478" max="9728" width="9" style="137"/>
    <col min="9729" max="9729" width="41.875" style="137" customWidth="1"/>
    <col min="9730" max="9733" width="19.25" style="137" customWidth="1"/>
    <col min="9734" max="9984" width="9" style="137"/>
    <col min="9985" max="9985" width="41.875" style="137" customWidth="1"/>
    <col min="9986" max="9989" width="19.25" style="137" customWidth="1"/>
    <col min="9990" max="10240" width="9" style="137"/>
    <col min="10241" max="10241" width="41.875" style="137" customWidth="1"/>
    <col min="10242" max="10245" width="19.25" style="137" customWidth="1"/>
    <col min="10246" max="10496" width="9" style="137"/>
    <col min="10497" max="10497" width="41.875" style="137" customWidth="1"/>
    <col min="10498" max="10501" width="19.25" style="137" customWidth="1"/>
    <col min="10502" max="10752" width="9" style="137"/>
    <col min="10753" max="10753" width="41.875" style="137" customWidth="1"/>
    <col min="10754" max="10757" width="19.25" style="137" customWidth="1"/>
    <col min="10758" max="11008" width="9" style="137"/>
    <col min="11009" max="11009" width="41.875" style="137" customWidth="1"/>
    <col min="11010" max="11013" width="19.25" style="137" customWidth="1"/>
    <col min="11014" max="11264" width="9" style="137"/>
    <col min="11265" max="11265" width="41.875" style="137" customWidth="1"/>
    <col min="11266" max="11269" width="19.25" style="137" customWidth="1"/>
    <col min="11270" max="11520" width="9" style="137"/>
    <col min="11521" max="11521" width="41.875" style="137" customWidth="1"/>
    <col min="11522" max="11525" width="19.25" style="137" customWidth="1"/>
    <col min="11526" max="11776" width="9" style="137"/>
    <col min="11777" max="11777" width="41.875" style="137" customWidth="1"/>
    <col min="11778" max="11781" width="19.25" style="137" customWidth="1"/>
    <col min="11782" max="12032" width="9" style="137"/>
    <col min="12033" max="12033" width="41.875" style="137" customWidth="1"/>
    <col min="12034" max="12037" width="19.25" style="137" customWidth="1"/>
    <col min="12038" max="12288" width="9" style="137"/>
    <col min="12289" max="12289" width="41.875" style="137" customWidth="1"/>
    <col min="12290" max="12293" width="19.25" style="137" customWidth="1"/>
    <col min="12294" max="12544" width="9" style="137"/>
    <col min="12545" max="12545" width="41.875" style="137" customWidth="1"/>
    <col min="12546" max="12549" width="19.25" style="137" customWidth="1"/>
    <col min="12550" max="12800" width="9" style="137"/>
    <col min="12801" max="12801" width="41.875" style="137" customWidth="1"/>
    <col min="12802" max="12805" width="19.25" style="137" customWidth="1"/>
    <col min="12806" max="13056" width="9" style="137"/>
    <col min="13057" max="13057" width="41.875" style="137" customWidth="1"/>
    <col min="13058" max="13061" width="19.25" style="137" customWidth="1"/>
    <col min="13062" max="13312" width="9" style="137"/>
    <col min="13313" max="13313" width="41.875" style="137" customWidth="1"/>
    <col min="13314" max="13317" width="19.25" style="137" customWidth="1"/>
    <col min="13318" max="13568" width="9" style="137"/>
    <col min="13569" max="13569" width="41.875" style="137" customWidth="1"/>
    <col min="13570" max="13573" width="19.25" style="137" customWidth="1"/>
    <col min="13574" max="13824" width="9" style="137"/>
    <col min="13825" max="13825" width="41.875" style="137" customWidth="1"/>
    <col min="13826" max="13829" width="19.25" style="137" customWidth="1"/>
    <col min="13830" max="14080" width="9" style="137"/>
    <col min="14081" max="14081" width="41.875" style="137" customWidth="1"/>
    <col min="14082" max="14085" width="19.25" style="137" customWidth="1"/>
    <col min="14086" max="14336" width="9" style="137"/>
    <col min="14337" max="14337" width="41.875" style="137" customWidth="1"/>
    <col min="14338" max="14341" width="19.25" style="137" customWidth="1"/>
    <col min="14342" max="14592" width="9" style="137"/>
    <col min="14593" max="14593" width="41.875" style="137" customWidth="1"/>
    <col min="14594" max="14597" width="19.25" style="137" customWidth="1"/>
    <col min="14598" max="14848" width="9" style="137"/>
    <col min="14849" max="14849" width="41.875" style="137" customWidth="1"/>
    <col min="14850" max="14853" width="19.25" style="137" customWidth="1"/>
    <col min="14854" max="15104" width="9" style="137"/>
    <col min="15105" max="15105" width="41.875" style="137" customWidth="1"/>
    <col min="15106" max="15109" width="19.25" style="137" customWidth="1"/>
    <col min="15110" max="15360" width="9" style="137"/>
    <col min="15361" max="15361" width="41.875" style="137" customWidth="1"/>
    <col min="15362" max="15365" width="19.25" style="137" customWidth="1"/>
    <col min="15366" max="15616" width="9" style="137"/>
    <col min="15617" max="15617" width="41.875" style="137" customWidth="1"/>
    <col min="15618" max="15621" width="19.25" style="137" customWidth="1"/>
    <col min="15622" max="15872" width="9" style="137"/>
    <col min="15873" max="15873" width="41.875" style="137" customWidth="1"/>
    <col min="15874" max="15877" width="19.25" style="137" customWidth="1"/>
    <col min="15878" max="16128" width="9" style="137"/>
    <col min="16129" max="16129" width="41.875" style="137" customWidth="1"/>
    <col min="16130" max="16133" width="19.25" style="137" customWidth="1"/>
    <col min="16134" max="16384" width="9" style="137"/>
  </cols>
  <sheetData>
    <row r="1" ht="33" customHeight="1" spans="1:5">
      <c r="A1" s="138" t="s">
        <v>1506</v>
      </c>
      <c r="B1" s="138"/>
      <c r="C1" s="138"/>
      <c r="D1" s="138"/>
      <c r="E1" s="138"/>
    </row>
    <row r="2" ht="21.75" customHeight="1" spans="1:5">
      <c r="A2" s="139" t="s">
        <v>1507</v>
      </c>
      <c r="B2" s="139"/>
      <c r="C2" s="139"/>
      <c r="D2" s="139"/>
      <c r="E2" s="140" t="s">
        <v>1208</v>
      </c>
    </row>
    <row r="3" ht="30" customHeight="1" spans="1:5">
      <c r="A3" s="141" t="s">
        <v>1209</v>
      </c>
      <c r="B3" s="142" t="s">
        <v>1508</v>
      </c>
      <c r="C3" s="142"/>
      <c r="D3" s="142" t="s">
        <v>1509</v>
      </c>
      <c r="E3" s="142"/>
    </row>
    <row r="4" ht="30" customHeight="1" spans="1:5">
      <c r="A4" s="141"/>
      <c r="B4" s="141" t="s">
        <v>1212</v>
      </c>
      <c r="C4" s="141" t="s">
        <v>1213</v>
      </c>
      <c r="D4" s="141" t="s">
        <v>1212</v>
      </c>
      <c r="E4" s="141" t="s">
        <v>1213</v>
      </c>
    </row>
    <row r="5" ht="30" customHeight="1" spans="1:5">
      <c r="A5" s="143" t="s">
        <v>1214</v>
      </c>
      <c r="B5" s="144">
        <v>26380</v>
      </c>
      <c r="C5" s="144">
        <v>22380</v>
      </c>
      <c r="D5" s="144">
        <v>26380</v>
      </c>
      <c r="E5" s="144">
        <v>22380</v>
      </c>
    </row>
  </sheetData>
  <mergeCells count="4">
    <mergeCell ref="A1:E1"/>
    <mergeCell ref="B3:C3"/>
    <mergeCell ref="D3:E3"/>
    <mergeCell ref="A3:A4"/>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workbookViewId="0">
      <selection activeCell="A2" sqref="A2:P2"/>
    </sheetView>
  </sheetViews>
  <sheetFormatPr defaultColWidth="7.75" defaultRowHeight="13.5" customHeight="1"/>
  <cols>
    <col min="1" max="1" width="27.5" style="31" customWidth="1"/>
    <col min="2" max="2" width="6.375" style="31" customWidth="1"/>
    <col min="3" max="3" width="7" style="31" customWidth="1"/>
    <col min="4" max="4" width="7.25" style="31" customWidth="1"/>
    <col min="5" max="5" width="7" style="31" customWidth="1"/>
    <col min="6" max="6" width="7.625" style="31" customWidth="1"/>
    <col min="7" max="7" width="6.875" style="31" customWidth="1"/>
    <col min="8" max="8" width="8.25" style="31" customWidth="1"/>
    <col min="9" max="9" width="33.75" style="31" customWidth="1"/>
    <col min="10" max="10" width="6.375" style="31" customWidth="1"/>
    <col min="11" max="11" width="8" style="31" customWidth="1"/>
    <col min="12" max="12" width="7.125" style="31" customWidth="1"/>
    <col min="13" max="13" width="8.375" style="31" customWidth="1"/>
    <col min="14" max="14" width="9.5" style="31" customWidth="1"/>
    <col min="15" max="15" width="7.75" style="31" customWidth="1"/>
    <col min="16" max="16" width="8.125" style="31" customWidth="1"/>
    <col min="17" max="16384" width="7.75" style="31"/>
  </cols>
  <sheetData>
    <row r="1" ht="14.25" customHeight="1" spans="1:16">
      <c r="A1" s="115" t="s">
        <v>1510</v>
      </c>
      <c r="B1" s="116"/>
      <c r="C1" s="116"/>
      <c r="D1" s="116"/>
      <c r="E1" s="116"/>
      <c r="F1" s="116"/>
      <c r="G1" s="116"/>
      <c r="H1" s="116"/>
      <c r="I1" s="116"/>
      <c r="J1" s="116"/>
      <c r="K1" s="116"/>
      <c r="L1" s="116"/>
      <c r="M1" s="116"/>
      <c r="N1" s="116"/>
      <c r="O1" s="116"/>
      <c r="P1" s="116"/>
    </row>
    <row r="2" ht="30" customHeight="1" spans="1:16">
      <c r="A2" s="117" t="s">
        <v>1511</v>
      </c>
      <c r="B2" s="117"/>
      <c r="C2" s="117"/>
      <c r="D2" s="117"/>
      <c r="E2" s="117"/>
      <c r="F2" s="117"/>
      <c r="G2" s="117"/>
      <c r="H2" s="117"/>
      <c r="I2" s="117"/>
      <c r="J2" s="117"/>
      <c r="K2" s="117"/>
      <c r="L2" s="117"/>
      <c r="M2" s="117"/>
      <c r="N2" s="117"/>
      <c r="O2" s="117"/>
      <c r="P2" s="117"/>
    </row>
    <row r="3" ht="21" customHeight="1" spans="1:16">
      <c r="A3" s="118"/>
      <c r="B3" s="118"/>
      <c r="C3" s="118"/>
      <c r="D3" s="118"/>
      <c r="E3" s="118"/>
      <c r="F3" s="118"/>
      <c r="G3" s="118"/>
      <c r="H3" s="118"/>
      <c r="I3" s="118"/>
      <c r="J3" s="118"/>
      <c r="K3" s="118"/>
      <c r="L3" s="118"/>
      <c r="M3" s="118"/>
      <c r="N3" s="118"/>
      <c r="O3" s="118"/>
      <c r="P3" s="118"/>
    </row>
    <row r="4" ht="20.25" customHeight="1" spans="1:16">
      <c r="A4" s="119" t="s">
        <v>1512</v>
      </c>
      <c r="B4" s="120"/>
      <c r="C4" s="120"/>
      <c r="D4" s="120"/>
      <c r="E4" s="120"/>
      <c r="F4" s="120"/>
      <c r="G4" s="120"/>
      <c r="H4" s="120"/>
      <c r="I4" s="119" t="s">
        <v>1513</v>
      </c>
      <c r="J4" s="120"/>
      <c r="K4" s="120"/>
      <c r="L4" s="120"/>
      <c r="M4" s="120"/>
      <c r="N4" s="120"/>
      <c r="O4" s="120"/>
      <c r="P4" s="120"/>
    </row>
    <row r="5" ht="20.25" customHeight="1" spans="1:16">
      <c r="A5" s="119" t="s">
        <v>1514</v>
      </c>
      <c r="B5" s="119" t="s">
        <v>1515</v>
      </c>
      <c r="C5" s="119" t="s">
        <v>1516</v>
      </c>
      <c r="D5" s="120"/>
      <c r="E5" s="120"/>
      <c r="F5" s="119" t="s">
        <v>25</v>
      </c>
      <c r="G5" s="120"/>
      <c r="H5" s="120"/>
      <c r="I5" s="119" t="s">
        <v>1514</v>
      </c>
      <c r="J5" s="119" t="s">
        <v>1515</v>
      </c>
      <c r="K5" s="119" t="s">
        <v>1516</v>
      </c>
      <c r="L5" s="120"/>
      <c r="M5" s="120"/>
      <c r="N5" s="119" t="s">
        <v>25</v>
      </c>
      <c r="O5" s="120"/>
      <c r="P5" s="120"/>
    </row>
    <row r="6" ht="42" customHeight="1" spans="1:16">
      <c r="A6" s="121"/>
      <c r="B6" s="121"/>
      <c r="C6" s="122" t="s">
        <v>1205</v>
      </c>
      <c r="D6" s="122" t="s">
        <v>1517</v>
      </c>
      <c r="E6" s="122" t="s">
        <v>1518</v>
      </c>
      <c r="F6" s="122" t="s">
        <v>1205</v>
      </c>
      <c r="G6" s="122" t="s">
        <v>1517</v>
      </c>
      <c r="H6" s="122" t="s">
        <v>1518</v>
      </c>
      <c r="I6" s="121"/>
      <c r="J6" s="121"/>
      <c r="K6" s="122" t="s">
        <v>1205</v>
      </c>
      <c r="L6" s="122" t="s">
        <v>1517</v>
      </c>
      <c r="M6" s="122" t="s">
        <v>1518</v>
      </c>
      <c r="N6" s="122" t="s">
        <v>1205</v>
      </c>
      <c r="O6" s="122" t="s">
        <v>1517</v>
      </c>
      <c r="P6" s="122" t="s">
        <v>1518</v>
      </c>
    </row>
    <row r="7" ht="20.25" customHeight="1" spans="1:16">
      <c r="A7" s="119" t="s">
        <v>1519</v>
      </c>
      <c r="B7" s="120"/>
      <c r="C7" s="119" t="s">
        <v>1520</v>
      </c>
      <c r="D7" s="119" t="s">
        <v>1521</v>
      </c>
      <c r="E7" s="122" t="s">
        <v>1522</v>
      </c>
      <c r="F7" s="119" t="s">
        <v>1523</v>
      </c>
      <c r="G7" s="119" t="s">
        <v>1524</v>
      </c>
      <c r="H7" s="122" t="s">
        <v>1525</v>
      </c>
      <c r="I7" s="119" t="s">
        <v>1519</v>
      </c>
      <c r="J7" s="120"/>
      <c r="K7" s="119" t="s">
        <v>1520</v>
      </c>
      <c r="L7" s="119" t="s">
        <v>1521</v>
      </c>
      <c r="M7" s="122" t="s">
        <v>1522</v>
      </c>
      <c r="N7" s="119" t="s">
        <v>1523</v>
      </c>
      <c r="O7" s="119" t="s">
        <v>1524</v>
      </c>
      <c r="P7" s="119" t="s">
        <v>1525</v>
      </c>
    </row>
    <row r="8" ht="20.25" customHeight="1" spans="1:16">
      <c r="A8" s="123" t="s">
        <v>1526</v>
      </c>
      <c r="B8" s="119" t="s">
        <v>1520</v>
      </c>
      <c r="C8" s="124">
        <f>SUM(D8:E8)</f>
        <v>0</v>
      </c>
      <c r="D8" s="125"/>
      <c r="E8" s="125"/>
      <c r="F8" s="124">
        <f>SUM(G8:H8)</f>
        <v>0</v>
      </c>
      <c r="G8" s="125"/>
      <c r="H8" s="125"/>
      <c r="I8" s="123" t="s">
        <v>1527</v>
      </c>
      <c r="J8" s="119" t="s">
        <v>1528</v>
      </c>
      <c r="K8" s="126">
        <f>SUM(L8:M8)</f>
        <v>0</v>
      </c>
      <c r="L8" s="129"/>
      <c r="M8" s="129"/>
      <c r="N8" s="126">
        <f>SUM(O8:P8)</f>
        <v>178</v>
      </c>
      <c r="O8" s="130"/>
      <c r="P8" s="130">
        <v>178</v>
      </c>
    </row>
    <row r="9" ht="20.25" customHeight="1" spans="1:16">
      <c r="A9" s="123" t="s">
        <v>1529</v>
      </c>
      <c r="B9" s="119" t="s">
        <v>1521</v>
      </c>
      <c r="C9" s="124">
        <f>SUM(D9:E9)</f>
        <v>0</v>
      </c>
      <c r="D9" s="125"/>
      <c r="E9" s="125"/>
      <c r="F9" s="124">
        <f>SUM(G9:H9)</f>
        <v>0</v>
      </c>
      <c r="G9" s="125"/>
      <c r="H9" s="125"/>
      <c r="I9" s="123" t="s">
        <v>1530</v>
      </c>
      <c r="J9" s="119" t="s">
        <v>1531</v>
      </c>
      <c r="K9" s="126">
        <f>SUM(L9:M9)</f>
        <v>0</v>
      </c>
      <c r="L9" s="129"/>
      <c r="M9" s="129"/>
      <c r="N9" s="126">
        <f>SUM(O9:P9)</f>
        <v>0</v>
      </c>
      <c r="O9" s="129"/>
      <c r="P9" s="129"/>
    </row>
    <row r="10" ht="20.25" customHeight="1" spans="1:16">
      <c r="A10" s="123" t="s">
        <v>1532</v>
      </c>
      <c r="B10" s="119" t="s">
        <v>1522</v>
      </c>
      <c r="C10" s="124">
        <f>SUM(D10:E10)</f>
        <v>0</v>
      </c>
      <c r="D10" s="125"/>
      <c r="E10" s="125"/>
      <c r="F10" s="124">
        <f>SUM(G10:H10)</f>
        <v>0</v>
      </c>
      <c r="G10" s="125"/>
      <c r="H10" s="125"/>
      <c r="I10" s="123" t="s">
        <v>1533</v>
      </c>
      <c r="J10" s="119" t="s">
        <v>1534</v>
      </c>
      <c r="K10" s="126">
        <f>SUM(L10:M10)</f>
        <v>0</v>
      </c>
      <c r="L10" s="129"/>
      <c r="M10" s="129"/>
      <c r="N10" s="126">
        <f>SUM(O10:P10)</f>
        <v>0</v>
      </c>
      <c r="O10" s="129"/>
      <c r="P10" s="129"/>
    </row>
    <row r="11" ht="20.25" customHeight="1" spans="1:16">
      <c r="A11" s="123" t="s">
        <v>1535</v>
      </c>
      <c r="B11" s="119" t="s">
        <v>1523</v>
      </c>
      <c r="C11" s="124">
        <f>SUM(D11:E11)</f>
        <v>0</v>
      </c>
      <c r="D11" s="125"/>
      <c r="E11" s="125"/>
      <c r="F11" s="124">
        <f>SUM(G11:H11)</f>
        <v>0</v>
      </c>
      <c r="G11" s="125"/>
      <c r="H11" s="125"/>
      <c r="I11" s="123" t="s">
        <v>1536</v>
      </c>
      <c r="J11" s="119" t="s">
        <v>1537</v>
      </c>
      <c r="K11" s="126">
        <f>SUM(L11:M11)</f>
        <v>0</v>
      </c>
      <c r="L11" s="129"/>
      <c r="M11" s="129"/>
      <c r="N11" s="126">
        <f>SUM(O11:P11)</f>
        <v>0</v>
      </c>
      <c r="O11" s="129"/>
      <c r="P11" s="129"/>
    </row>
    <row r="12" ht="20.25" customHeight="1" spans="1:16">
      <c r="A12" s="123" t="s">
        <v>1538</v>
      </c>
      <c r="B12" s="119" t="s">
        <v>1524</v>
      </c>
      <c r="C12" s="124">
        <f>SUM(D12:E12)</f>
        <v>0</v>
      </c>
      <c r="D12" s="125"/>
      <c r="E12" s="125"/>
      <c r="F12" s="124">
        <f>SUM(G12:H12)</f>
        <v>0</v>
      </c>
      <c r="G12" s="125"/>
      <c r="H12" s="125"/>
      <c r="I12" s="131"/>
      <c r="J12" s="132"/>
      <c r="K12" s="133"/>
      <c r="L12" s="133"/>
      <c r="M12" s="133"/>
      <c r="N12" s="133"/>
      <c r="O12" s="133"/>
      <c r="P12" s="133"/>
    </row>
    <row r="13" ht="20.25" customHeight="1" spans="1:16">
      <c r="A13" s="123"/>
      <c r="B13" s="119"/>
      <c r="C13" s="126"/>
      <c r="D13" s="126"/>
      <c r="E13" s="126"/>
      <c r="F13" s="126"/>
      <c r="G13" s="126"/>
      <c r="H13" s="126"/>
      <c r="I13" s="123"/>
      <c r="J13" s="119"/>
      <c r="K13" s="126"/>
      <c r="L13" s="126"/>
      <c r="M13" s="126"/>
      <c r="N13" s="126"/>
      <c r="O13" s="126"/>
      <c r="P13" s="126"/>
    </row>
    <row r="14" ht="20.25" customHeight="1" spans="1:16">
      <c r="A14" s="119" t="s">
        <v>1539</v>
      </c>
      <c r="B14" s="119" t="s">
        <v>1525</v>
      </c>
      <c r="C14" s="124">
        <f>SUM(D14:E14)</f>
        <v>0</v>
      </c>
      <c r="D14" s="127">
        <f>SUM(D8:D12)</f>
        <v>0</v>
      </c>
      <c r="E14" s="127">
        <f>SUM(E8:E12)</f>
        <v>0</v>
      </c>
      <c r="F14" s="124">
        <f>SUM(G14:H14)</f>
        <v>0</v>
      </c>
      <c r="G14" s="127">
        <f>SUM(G8:G12)</f>
        <v>0</v>
      </c>
      <c r="H14" s="127">
        <f>SUM(H8:H12)</f>
        <v>0</v>
      </c>
      <c r="I14" s="119" t="s">
        <v>1540</v>
      </c>
      <c r="J14" s="119" t="s">
        <v>1541</v>
      </c>
      <c r="K14" s="126">
        <f>SUM(L14:M14)</f>
        <v>0</v>
      </c>
      <c r="L14" s="134">
        <f>SUM(L8:L11)</f>
        <v>0</v>
      </c>
      <c r="M14" s="134">
        <f>SUM(M8:M11)</f>
        <v>0</v>
      </c>
      <c r="N14" s="126">
        <f>SUM(O14:P14)</f>
        <v>178</v>
      </c>
      <c r="O14" s="134">
        <f>SUM(O8:O11)</f>
        <v>0</v>
      </c>
      <c r="P14" s="134">
        <f>SUM(P8:P11)</f>
        <v>178</v>
      </c>
    </row>
    <row r="15" ht="20.25" customHeight="1" spans="1:16">
      <c r="A15" s="123" t="s">
        <v>1542</v>
      </c>
      <c r="B15" s="119" t="s">
        <v>1543</v>
      </c>
      <c r="C15" s="128">
        <v>75</v>
      </c>
      <c r="D15" s="125"/>
      <c r="E15" s="125">
        <v>80</v>
      </c>
      <c r="F15" s="128">
        <v>25</v>
      </c>
      <c r="G15" s="125"/>
      <c r="H15" s="125">
        <v>25</v>
      </c>
      <c r="I15" s="123" t="s">
        <v>1544</v>
      </c>
      <c r="J15" s="119" t="s">
        <v>1545</v>
      </c>
      <c r="K15" s="135"/>
      <c r="L15" s="129"/>
      <c r="M15" s="129"/>
      <c r="N15" s="135"/>
      <c r="O15" s="130"/>
      <c r="P15" s="130"/>
    </row>
    <row r="16" ht="20.25" customHeight="1" spans="1:16">
      <c r="A16" s="123" t="s">
        <v>1546</v>
      </c>
      <c r="B16" s="119" t="s">
        <v>1547</v>
      </c>
      <c r="C16" s="124">
        <f>SUM(D16:E16)</f>
        <v>0</v>
      </c>
      <c r="D16" s="125"/>
      <c r="E16" s="125"/>
      <c r="F16" s="124">
        <f>SUM(G16:H16)</f>
        <v>0</v>
      </c>
      <c r="G16" s="125"/>
      <c r="H16" s="125"/>
      <c r="I16" s="123" t="s">
        <v>1548</v>
      </c>
      <c r="J16" s="119" t="s">
        <v>1549</v>
      </c>
      <c r="K16" s="126">
        <f>SUM(L16:M16)</f>
        <v>0</v>
      </c>
      <c r="L16" s="129"/>
      <c r="M16" s="129"/>
      <c r="N16" s="126">
        <f>SUM(O16:P16)</f>
        <v>0</v>
      </c>
      <c r="O16" s="129"/>
      <c r="P16" s="129"/>
    </row>
    <row r="17" ht="20.25" customHeight="1" spans="1:16">
      <c r="A17" s="123" t="s">
        <v>1550</v>
      </c>
      <c r="B17" s="119" t="s">
        <v>1551</v>
      </c>
      <c r="C17" s="124">
        <f>SUM(D17:E17)</f>
        <v>78</v>
      </c>
      <c r="D17" s="125"/>
      <c r="E17" s="125">
        <v>78</v>
      </c>
      <c r="F17" s="124">
        <f>SUM(G17:H17)</f>
        <v>153</v>
      </c>
      <c r="G17" s="125"/>
      <c r="H17" s="125">
        <v>153</v>
      </c>
      <c r="I17" s="123" t="s">
        <v>1552</v>
      </c>
      <c r="J17" s="119" t="s">
        <v>1553</v>
      </c>
      <c r="K17" s="126">
        <f>SUM(L17:M17)</f>
        <v>0</v>
      </c>
      <c r="L17" s="129"/>
      <c r="M17" s="129"/>
      <c r="N17" s="126">
        <f>SUM(O17:P17)</f>
        <v>0</v>
      </c>
      <c r="O17" s="129"/>
      <c r="P17" s="129"/>
    </row>
    <row r="18" ht="20.25" customHeight="1" spans="1:16">
      <c r="A18" s="119"/>
      <c r="B18" s="119"/>
      <c r="C18" s="126"/>
      <c r="D18" s="126"/>
      <c r="E18" s="126"/>
      <c r="F18" s="126"/>
      <c r="G18" s="126"/>
      <c r="H18" s="126"/>
      <c r="I18" s="123" t="s">
        <v>1554</v>
      </c>
      <c r="J18" s="119" t="s">
        <v>1555</v>
      </c>
      <c r="K18" s="126">
        <f>SUM(L18:M18)</f>
        <v>158</v>
      </c>
      <c r="L18" s="129"/>
      <c r="M18" s="129">
        <v>158</v>
      </c>
      <c r="N18" s="126">
        <f>SUM(O18:P18)</f>
        <v>0</v>
      </c>
      <c r="O18" s="129"/>
      <c r="P18" s="129"/>
    </row>
    <row r="19" ht="20.25" customHeight="1" spans="1:16">
      <c r="A19" s="119" t="s">
        <v>1556</v>
      </c>
      <c r="B19" s="119" t="s">
        <v>1557</v>
      </c>
      <c r="C19" s="124">
        <f t="shared" ref="C19:H19" si="0">SUM(C14:C17)</f>
        <v>153</v>
      </c>
      <c r="D19" s="127">
        <f t="shared" si="0"/>
        <v>0</v>
      </c>
      <c r="E19" s="127">
        <f t="shared" si="0"/>
        <v>158</v>
      </c>
      <c r="F19" s="124">
        <f t="shared" si="0"/>
        <v>178</v>
      </c>
      <c r="G19" s="127">
        <f t="shared" si="0"/>
        <v>0</v>
      </c>
      <c r="H19" s="127">
        <f t="shared" si="0"/>
        <v>178</v>
      </c>
      <c r="I19" s="119" t="s">
        <v>1558</v>
      </c>
      <c r="J19" s="119" t="s">
        <v>1559</v>
      </c>
      <c r="K19" s="126">
        <f t="shared" ref="K19:P19" si="1">SUM(K14:K18)</f>
        <v>158</v>
      </c>
      <c r="L19" s="134">
        <f t="shared" si="1"/>
        <v>0</v>
      </c>
      <c r="M19" s="134">
        <f t="shared" si="1"/>
        <v>158</v>
      </c>
      <c r="N19" s="126">
        <f t="shared" si="1"/>
        <v>178</v>
      </c>
      <c r="O19" s="134">
        <f t="shared" si="1"/>
        <v>0</v>
      </c>
      <c r="P19" s="134">
        <f t="shared" si="1"/>
        <v>178</v>
      </c>
    </row>
  </sheetData>
  <mergeCells count="12">
    <mergeCell ref="A2:P2"/>
    <mergeCell ref="A3:P3"/>
    <mergeCell ref="A4:H4"/>
    <mergeCell ref="I4:P4"/>
    <mergeCell ref="C5:E5"/>
    <mergeCell ref="F5:H5"/>
    <mergeCell ref="K5:M5"/>
    <mergeCell ref="N5:P5"/>
    <mergeCell ref="A5:A6"/>
    <mergeCell ref="B5:B6"/>
    <mergeCell ref="I5:I6"/>
    <mergeCell ref="J5:J6"/>
  </mergeCells>
  <pageMargins left="0.75" right="0.75" top="1" bottom="1" header="0.5" footer="0.5"/>
  <pageSetup paperSize="9" scale="73"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A28" sqref="A28"/>
    </sheetView>
  </sheetViews>
  <sheetFormatPr defaultColWidth="7.75" defaultRowHeight="13.5" customHeight="1"/>
  <cols>
    <col min="1" max="1" width="13.625" style="31" customWidth="1"/>
    <col min="2" max="2" width="39.875" style="31" customWidth="1"/>
    <col min="3" max="9" width="12.625" style="31" customWidth="1"/>
    <col min="10" max="16384" width="7.75" style="31"/>
  </cols>
  <sheetData>
    <row r="1" ht="14.25" customHeight="1" spans="1:9">
      <c r="A1" s="74" t="s">
        <v>1560</v>
      </c>
      <c r="B1" s="75"/>
      <c r="C1" s="75"/>
      <c r="D1" s="75"/>
      <c r="E1" s="75"/>
      <c r="F1" s="75"/>
      <c r="G1" s="75"/>
      <c r="H1" s="75"/>
      <c r="I1" s="75"/>
    </row>
    <row r="2" ht="35.25" customHeight="1" spans="1:9">
      <c r="A2" s="76" t="s">
        <v>1561</v>
      </c>
      <c r="B2" s="76"/>
      <c r="C2" s="76"/>
      <c r="D2" s="76"/>
      <c r="E2" s="76"/>
      <c r="F2" s="76"/>
      <c r="G2" s="76"/>
      <c r="H2" s="76"/>
      <c r="I2" s="76"/>
    </row>
    <row r="3" ht="21" customHeight="1" spans="1:9">
      <c r="A3" s="77"/>
      <c r="B3" s="77"/>
      <c r="C3" s="77"/>
      <c r="D3" s="77"/>
      <c r="E3" s="77"/>
      <c r="F3" s="77"/>
      <c r="G3" s="77"/>
      <c r="H3" s="77"/>
      <c r="I3" s="77"/>
    </row>
    <row r="4" ht="33" customHeight="1" spans="1:9">
      <c r="A4" s="78" t="s">
        <v>1562</v>
      </c>
      <c r="B4" s="78" t="s">
        <v>1563</v>
      </c>
      <c r="C4" s="78" t="s">
        <v>1564</v>
      </c>
      <c r="D4" s="79"/>
      <c r="E4" s="79"/>
      <c r="F4" s="78" t="s">
        <v>1565</v>
      </c>
      <c r="G4" s="79"/>
      <c r="H4" s="79"/>
      <c r="I4" s="78" t="s">
        <v>1566</v>
      </c>
    </row>
    <row r="5" ht="33" customHeight="1" spans="1:9">
      <c r="A5" s="79"/>
      <c r="B5" s="79"/>
      <c r="C5" s="80" t="s">
        <v>1201</v>
      </c>
      <c r="D5" s="80" t="s">
        <v>1517</v>
      </c>
      <c r="E5" s="80" t="s">
        <v>1518</v>
      </c>
      <c r="F5" s="80" t="s">
        <v>1201</v>
      </c>
      <c r="G5" s="80" t="s">
        <v>1517</v>
      </c>
      <c r="H5" s="80" t="s">
        <v>1518</v>
      </c>
      <c r="I5" s="79"/>
    </row>
    <row r="6" ht="20.25" customHeight="1" spans="1:9">
      <c r="A6" s="81"/>
      <c r="B6" s="82" t="s">
        <v>1519</v>
      </c>
      <c r="C6" s="83" t="s">
        <v>1520</v>
      </c>
      <c r="D6" s="83" t="s">
        <v>1521</v>
      </c>
      <c r="E6" s="83" t="s">
        <v>1522</v>
      </c>
      <c r="F6" s="83" t="s">
        <v>1523</v>
      </c>
      <c r="G6" s="83" t="s">
        <v>1524</v>
      </c>
      <c r="H6" s="83" t="s">
        <v>1525</v>
      </c>
      <c r="I6" s="82" t="s">
        <v>1543</v>
      </c>
    </row>
    <row r="7" ht="21.75" customHeight="1" spans="1:9">
      <c r="A7" s="84" t="s">
        <v>1567</v>
      </c>
      <c r="B7" s="84" t="s">
        <v>1526</v>
      </c>
      <c r="C7" s="85">
        <f>SUM(D7:E7)</f>
        <v>0</v>
      </c>
      <c r="D7" s="86">
        <f>SUM(D8:D9)</f>
        <v>0</v>
      </c>
      <c r="E7" s="86">
        <f>SUM(E8:E9)</f>
        <v>0</v>
      </c>
      <c r="F7" s="87">
        <f>SUM(G7:H7)</f>
        <v>0</v>
      </c>
      <c r="G7" s="86">
        <f>SUM(G8:G9)</f>
        <v>0</v>
      </c>
      <c r="H7" s="86">
        <f>SUM(H8:H9)</f>
        <v>0</v>
      </c>
      <c r="I7" s="111" t="str">
        <f>IFERROR((F7/C7)*100%,"")</f>
        <v/>
      </c>
    </row>
    <row r="8" ht="21.75" customHeight="1" spans="1:9">
      <c r="A8" s="88"/>
      <c r="B8" s="49"/>
      <c r="C8" s="89">
        <f>SUM(D8:E8)</f>
        <v>0</v>
      </c>
      <c r="D8" s="90"/>
      <c r="E8" s="90"/>
      <c r="F8" s="89">
        <f>SUM(G8:H8)</f>
        <v>0</v>
      </c>
      <c r="G8" s="90"/>
      <c r="H8" s="90"/>
      <c r="I8" s="112" t="str">
        <f>IFERROR((F8/C8)*100%,"")</f>
        <v/>
      </c>
    </row>
    <row r="9" ht="21.75" customHeight="1" spans="1:9">
      <c r="A9" s="91" t="s">
        <v>1568</v>
      </c>
      <c r="B9" s="92"/>
      <c r="C9" s="92"/>
      <c r="D9" s="92"/>
      <c r="E9" s="92"/>
      <c r="F9" s="92"/>
      <c r="G9" s="92"/>
      <c r="H9" s="92"/>
      <c r="I9" s="112"/>
    </row>
    <row r="10" ht="21.75" customHeight="1" spans="1:9">
      <c r="A10" s="84" t="s">
        <v>1569</v>
      </c>
      <c r="B10" s="84" t="s">
        <v>1529</v>
      </c>
      <c r="C10" s="85">
        <f>SUM(D10:E10)</f>
        <v>0</v>
      </c>
      <c r="D10" s="86">
        <f>SUM(D11:D12)</f>
        <v>0</v>
      </c>
      <c r="E10" s="86">
        <f>SUM(E11:E12)</f>
        <v>0</v>
      </c>
      <c r="F10" s="87">
        <f>SUM(G10:H10)</f>
        <v>0</v>
      </c>
      <c r="G10" s="86">
        <f>SUM(G11:G12)</f>
        <v>0</v>
      </c>
      <c r="H10" s="86">
        <f>SUM(H11:H12)</f>
        <v>0</v>
      </c>
      <c r="I10" s="112" t="str">
        <f>IFERROR((F10/C10)*100%,"")</f>
        <v/>
      </c>
    </row>
    <row r="11" ht="21.75" customHeight="1" spans="1:9">
      <c r="A11" s="88"/>
      <c r="B11" s="49"/>
      <c r="C11" s="89">
        <f>SUM(D11:E11)</f>
        <v>0</v>
      </c>
      <c r="D11" s="90"/>
      <c r="E11" s="90"/>
      <c r="F11" s="89">
        <f>SUM(G11:H11)</f>
        <v>0</v>
      </c>
      <c r="G11" s="90"/>
      <c r="H11" s="90"/>
      <c r="I11" s="112" t="str">
        <f>IFERROR((F11/C11)*100%,"")</f>
        <v/>
      </c>
    </row>
    <row r="12" ht="21.75" customHeight="1" spans="1:9">
      <c r="A12" s="93" t="s">
        <v>1568</v>
      </c>
      <c r="B12" s="92"/>
      <c r="C12" s="92"/>
      <c r="D12" s="92"/>
      <c r="E12" s="92"/>
      <c r="F12" s="92"/>
      <c r="G12" s="92"/>
      <c r="H12" s="92"/>
      <c r="I12" s="112"/>
    </row>
    <row r="13" ht="21.75" customHeight="1" spans="1:9">
      <c r="A13" s="84" t="s">
        <v>1570</v>
      </c>
      <c r="B13" s="84" t="s">
        <v>1532</v>
      </c>
      <c r="C13" s="85">
        <f>SUM(D13:E13)</f>
        <v>0</v>
      </c>
      <c r="D13" s="86">
        <f>SUM(D14:D15)</f>
        <v>0</v>
      </c>
      <c r="E13" s="86">
        <f>SUM(E14:E15)</f>
        <v>0</v>
      </c>
      <c r="F13" s="87">
        <f>SUM(G13:H13)</f>
        <v>0</v>
      </c>
      <c r="G13" s="86">
        <f>SUM(G14:G15)</f>
        <v>0</v>
      </c>
      <c r="H13" s="86">
        <f>SUM(H14:H15)</f>
        <v>0</v>
      </c>
      <c r="I13" s="112" t="str">
        <f>IFERROR((F13/C13)*100%,"")</f>
        <v/>
      </c>
    </row>
    <row r="14" ht="21.75" customHeight="1" spans="1:9">
      <c r="A14" s="88"/>
      <c r="B14" s="49"/>
      <c r="C14" s="89">
        <f>SUM(D14:E14)</f>
        <v>0</v>
      </c>
      <c r="D14" s="90"/>
      <c r="E14" s="90"/>
      <c r="F14" s="89">
        <f>SUM(G14:H14)</f>
        <v>0</v>
      </c>
      <c r="G14" s="90"/>
      <c r="H14" s="90"/>
      <c r="I14" s="112" t="str">
        <f>IFERROR((F14/C14)*100%,"")</f>
        <v/>
      </c>
    </row>
    <row r="15" ht="21.75" customHeight="1" spans="1:9">
      <c r="A15" s="94" t="s">
        <v>1568</v>
      </c>
      <c r="B15" s="95"/>
      <c r="C15" s="95"/>
      <c r="D15" s="95"/>
      <c r="E15" s="95"/>
      <c r="F15" s="95"/>
      <c r="G15" s="95"/>
      <c r="H15" s="95"/>
      <c r="I15" s="112"/>
    </row>
    <row r="16" ht="21.75" customHeight="1" spans="1:9">
      <c r="A16" s="84" t="s">
        <v>1571</v>
      </c>
      <c r="B16" s="84" t="s">
        <v>1535</v>
      </c>
      <c r="C16" s="96">
        <f>SUM(D16:E16)</f>
        <v>0</v>
      </c>
      <c r="D16" s="97">
        <f>SUM(D17:D18)</f>
        <v>0</v>
      </c>
      <c r="E16" s="98">
        <f>SUM(E17:E18)</f>
        <v>0</v>
      </c>
      <c r="F16" s="96">
        <f>SUM(G16:H16)</f>
        <v>0</v>
      </c>
      <c r="G16" s="97">
        <f>SUM(G17:G18)</f>
        <v>0</v>
      </c>
      <c r="H16" s="98">
        <f>SUM(H17:H18)</f>
        <v>0</v>
      </c>
      <c r="I16" s="112" t="str">
        <f>IFERROR((F16/C16)*100%,"")</f>
        <v/>
      </c>
    </row>
    <row r="17" ht="21.75" customHeight="1" spans="1:9">
      <c r="A17" s="88"/>
      <c r="B17" s="49"/>
      <c r="C17" s="89">
        <f>SUM(D17:E17)</f>
        <v>0</v>
      </c>
      <c r="D17" s="90"/>
      <c r="E17" s="90"/>
      <c r="F17" s="89">
        <f>SUM(G17:H17)</f>
        <v>0</v>
      </c>
      <c r="G17" s="90"/>
      <c r="H17" s="90"/>
      <c r="I17" s="113" t="str">
        <f>IFERROR((F17/C17)*100%,"")</f>
        <v/>
      </c>
    </row>
    <row r="18" ht="21.75" customHeight="1" spans="1:9">
      <c r="A18" s="99" t="s">
        <v>1568</v>
      </c>
      <c r="B18" s="100"/>
      <c r="C18" s="100"/>
      <c r="D18" s="100"/>
      <c r="E18" s="100"/>
      <c r="F18" s="100"/>
      <c r="G18" s="100"/>
      <c r="H18" s="100"/>
      <c r="I18" s="112"/>
    </row>
    <row r="19" ht="21.75" customHeight="1" spans="1:9">
      <c r="A19" s="84" t="s">
        <v>1572</v>
      </c>
      <c r="B19" s="84" t="s">
        <v>1538</v>
      </c>
      <c r="C19" s="96">
        <f>SUM(D19:E19)</f>
        <v>0</v>
      </c>
      <c r="D19" s="101"/>
      <c r="E19" s="101"/>
      <c r="F19" s="96">
        <f>SUM(G19:H19)</f>
        <v>0</v>
      </c>
      <c r="G19" s="101"/>
      <c r="H19" s="101"/>
      <c r="I19" s="112" t="str">
        <f>IFERROR((F19/C19)*100%,"")</f>
        <v/>
      </c>
    </row>
    <row r="20" ht="21.75" customHeight="1" spans="1:9">
      <c r="A20" s="102" t="s">
        <v>1473</v>
      </c>
      <c r="B20" s="102"/>
      <c r="C20" s="96">
        <f>SUM(D20:E20)</f>
        <v>0</v>
      </c>
      <c r="D20" s="103">
        <f>D19+D16+D13+D10+D7</f>
        <v>0</v>
      </c>
      <c r="E20" s="104">
        <f>E19+E16+E13+E10+E7</f>
        <v>0</v>
      </c>
      <c r="F20" s="96">
        <f>SUM(G20:H20)</f>
        <v>0</v>
      </c>
      <c r="G20" s="103">
        <f>G19+G16+G13+G10+G7</f>
        <v>0</v>
      </c>
      <c r="H20" s="104">
        <f>H19+H16+H13+H10+H7</f>
        <v>0</v>
      </c>
      <c r="I20" s="112" t="str">
        <f>IFERROR((F20/C20)*100%,"")</f>
        <v/>
      </c>
    </row>
    <row r="21" ht="21.75" customHeight="1" spans="1:9">
      <c r="A21" s="102" t="s">
        <v>1542</v>
      </c>
      <c r="B21" s="102" t="s">
        <v>1542</v>
      </c>
      <c r="C21" s="105">
        <v>75</v>
      </c>
      <c r="D21" s="106"/>
      <c r="E21" s="106">
        <v>80</v>
      </c>
      <c r="F21" s="105">
        <v>25</v>
      </c>
      <c r="G21" s="106"/>
      <c r="H21" s="106">
        <v>25</v>
      </c>
      <c r="I21" s="112">
        <f>IFERROR((F21/C21)*100%,"")</f>
        <v>0.333333333333333</v>
      </c>
    </row>
    <row r="22" ht="21.75" customHeight="1" spans="1:9">
      <c r="A22" s="107" t="s">
        <v>1546</v>
      </c>
      <c r="B22" s="107"/>
      <c r="C22" s="87">
        <f>SUM(D22:E22)</f>
        <v>0</v>
      </c>
      <c r="D22" s="108"/>
      <c r="E22" s="108"/>
      <c r="F22" s="87">
        <f>SUM(G22:H22)</f>
        <v>0</v>
      </c>
      <c r="G22" s="108"/>
      <c r="H22" s="108"/>
      <c r="I22" s="114" t="str">
        <f>IFERROR((F22/C22)*100%,"")</f>
        <v/>
      </c>
    </row>
    <row r="23" ht="21.75" customHeight="1" spans="1:9">
      <c r="A23" s="109" t="s">
        <v>1550</v>
      </c>
      <c r="B23" s="109"/>
      <c r="C23" s="96">
        <f>SUM(D23:E23)</f>
        <v>78</v>
      </c>
      <c r="D23" s="106"/>
      <c r="E23" s="106">
        <v>78</v>
      </c>
      <c r="F23" s="96">
        <f>SUM(G23:H23)</f>
        <v>158</v>
      </c>
      <c r="G23" s="106"/>
      <c r="H23" s="106">
        <v>158</v>
      </c>
      <c r="I23" s="112">
        <f>IFERROR((F23/C23)*100%,"")</f>
        <v>2.02564102564103</v>
      </c>
    </row>
    <row r="24" ht="21.75" customHeight="1" spans="1:8">
      <c r="A24" s="110" t="s">
        <v>1573</v>
      </c>
      <c r="B24" s="110"/>
      <c r="C24" s="110"/>
      <c r="D24" s="110"/>
      <c r="E24" s="110"/>
      <c r="F24" s="110"/>
      <c r="G24" s="110"/>
      <c r="H24" s="110"/>
    </row>
  </sheetData>
  <mergeCells count="11">
    <mergeCell ref="A2:I2"/>
    <mergeCell ref="A3:I3"/>
    <mergeCell ref="C4:E4"/>
    <mergeCell ref="F4:H4"/>
    <mergeCell ref="A20:B20"/>
    <mergeCell ref="A21:B21"/>
    <mergeCell ref="A22:B22"/>
    <mergeCell ref="A23:B23"/>
    <mergeCell ref="A4:A5"/>
    <mergeCell ref="B4:B5"/>
    <mergeCell ref="I4:I5"/>
  </mergeCells>
  <pageMargins left="0.75" right="0.75" top="1" bottom="1" header="0.5" footer="0.5"/>
  <pageSetup paperSize="9" scale="7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
  <sheetViews>
    <sheetView zoomScale="70" zoomScaleNormal="70" workbookViewId="0">
      <pane xSplit="2" ySplit="6" topLeftCell="C7" activePane="bottomRight" state="frozen"/>
      <selection/>
      <selection pane="topRight"/>
      <selection pane="bottomLeft"/>
      <selection pane="bottomRight" activeCell="A2" sqref="A2:U2"/>
    </sheetView>
  </sheetViews>
  <sheetFormatPr defaultColWidth="7.75" defaultRowHeight="13.5" customHeight="1"/>
  <cols>
    <col min="1" max="1" width="36.25" style="31" customWidth="1"/>
    <col min="2" max="2" width="41.25" style="31" customWidth="1"/>
    <col min="3" max="20" width="10.625" style="31" customWidth="1"/>
    <col min="21" max="21" width="8.5" style="31" customWidth="1"/>
    <col min="22" max="16384" width="7.75" style="31"/>
  </cols>
  <sheetData>
    <row r="1" ht="14.25" customHeight="1" spans="1:21">
      <c r="A1" s="32" t="s">
        <v>1574</v>
      </c>
      <c r="B1" s="33"/>
      <c r="C1" s="33"/>
      <c r="D1" s="33"/>
      <c r="E1" s="33"/>
      <c r="F1" s="33"/>
      <c r="G1" s="33"/>
      <c r="H1" s="33"/>
      <c r="I1" s="33"/>
      <c r="J1" s="33"/>
      <c r="K1" s="33"/>
      <c r="L1" s="33"/>
      <c r="M1" s="33"/>
      <c r="N1" s="33"/>
      <c r="O1" s="33"/>
      <c r="P1" s="33"/>
      <c r="Q1" s="33"/>
      <c r="R1" s="33"/>
      <c r="S1" s="33"/>
      <c r="T1" s="33"/>
      <c r="U1" s="33"/>
    </row>
    <row r="2" ht="45" customHeight="1" spans="1:21">
      <c r="A2" s="34" t="s">
        <v>1575</v>
      </c>
      <c r="B2" s="34"/>
      <c r="C2" s="34"/>
      <c r="D2" s="34"/>
      <c r="E2" s="34"/>
      <c r="F2" s="34"/>
      <c r="G2" s="34"/>
      <c r="H2" s="34"/>
      <c r="I2" s="34"/>
      <c r="J2" s="34"/>
      <c r="K2" s="34"/>
      <c r="L2" s="34"/>
      <c r="M2" s="34"/>
      <c r="N2" s="34"/>
      <c r="O2" s="34"/>
      <c r="P2" s="34"/>
      <c r="Q2" s="34"/>
      <c r="R2" s="34"/>
      <c r="S2" s="34"/>
      <c r="T2" s="34"/>
      <c r="U2" s="34"/>
    </row>
    <row r="3" ht="21" customHeight="1" spans="1:21">
      <c r="A3" s="35"/>
      <c r="B3" s="35"/>
      <c r="C3" s="35"/>
      <c r="D3" s="35"/>
      <c r="E3" s="35"/>
      <c r="F3" s="35"/>
      <c r="G3" s="35"/>
      <c r="H3" s="35"/>
      <c r="I3" s="35"/>
      <c r="J3" s="35"/>
      <c r="K3" s="35"/>
      <c r="L3" s="35"/>
      <c r="M3" s="35"/>
      <c r="N3" s="35"/>
      <c r="O3" s="35"/>
      <c r="P3" s="35"/>
      <c r="Q3" s="35"/>
      <c r="R3" s="35"/>
      <c r="S3" s="35"/>
      <c r="T3" s="35"/>
      <c r="U3" s="35"/>
    </row>
    <row r="4" ht="21.75" customHeight="1" spans="1:21">
      <c r="A4" s="36" t="s">
        <v>1562</v>
      </c>
      <c r="B4" s="37" t="s">
        <v>1576</v>
      </c>
      <c r="C4" s="37" t="s">
        <v>1564</v>
      </c>
      <c r="D4" s="38"/>
      <c r="E4" s="38"/>
      <c r="F4" s="38"/>
      <c r="G4" s="38"/>
      <c r="H4" s="38"/>
      <c r="I4" s="38"/>
      <c r="J4" s="38"/>
      <c r="K4" s="38"/>
      <c r="L4" s="37" t="s">
        <v>1565</v>
      </c>
      <c r="M4" s="38"/>
      <c r="N4" s="38"/>
      <c r="O4" s="38"/>
      <c r="P4" s="38"/>
      <c r="Q4" s="38"/>
      <c r="R4" s="38"/>
      <c r="S4" s="38"/>
      <c r="T4" s="38"/>
      <c r="U4" s="37" t="s">
        <v>1566</v>
      </c>
    </row>
    <row r="5" ht="21.75" customHeight="1" spans="1:21">
      <c r="A5" s="39"/>
      <c r="B5" s="38"/>
      <c r="C5" s="37" t="s">
        <v>1205</v>
      </c>
      <c r="D5" s="37" t="s">
        <v>1201</v>
      </c>
      <c r="E5" s="38"/>
      <c r="F5" s="37" t="s">
        <v>1577</v>
      </c>
      <c r="G5" s="38"/>
      <c r="H5" s="37" t="s">
        <v>1578</v>
      </c>
      <c r="I5" s="38"/>
      <c r="J5" s="37" t="s">
        <v>1171</v>
      </c>
      <c r="K5" s="38"/>
      <c r="L5" s="37" t="s">
        <v>1205</v>
      </c>
      <c r="M5" s="37" t="s">
        <v>1201</v>
      </c>
      <c r="N5" s="38"/>
      <c r="O5" s="37" t="s">
        <v>1577</v>
      </c>
      <c r="P5" s="38"/>
      <c r="Q5" s="37" t="s">
        <v>1578</v>
      </c>
      <c r="R5" s="38"/>
      <c r="S5" s="37" t="s">
        <v>1171</v>
      </c>
      <c r="T5" s="38"/>
      <c r="U5" s="38"/>
    </row>
    <row r="6" ht="44.25" customHeight="1" spans="1:21">
      <c r="A6" s="39"/>
      <c r="B6" s="38"/>
      <c r="C6" s="38"/>
      <c r="D6" s="40" t="s">
        <v>1517</v>
      </c>
      <c r="E6" s="40" t="s">
        <v>1518</v>
      </c>
      <c r="F6" s="40" t="s">
        <v>1517</v>
      </c>
      <c r="G6" s="40" t="s">
        <v>1518</v>
      </c>
      <c r="H6" s="40" t="s">
        <v>1517</v>
      </c>
      <c r="I6" s="40" t="s">
        <v>1518</v>
      </c>
      <c r="J6" s="40" t="s">
        <v>1517</v>
      </c>
      <c r="K6" s="40" t="s">
        <v>1518</v>
      </c>
      <c r="L6" s="38"/>
      <c r="M6" s="40" t="s">
        <v>1517</v>
      </c>
      <c r="N6" s="40" t="s">
        <v>1518</v>
      </c>
      <c r="O6" s="40" t="s">
        <v>1517</v>
      </c>
      <c r="P6" s="40" t="s">
        <v>1518</v>
      </c>
      <c r="Q6" s="40" t="s">
        <v>1517</v>
      </c>
      <c r="R6" s="40" t="s">
        <v>1518</v>
      </c>
      <c r="S6" s="40" t="s">
        <v>1517</v>
      </c>
      <c r="T6" s="40" t="s">
        <v>1518</v>
      </c>
      <c r="U6" s="38"/>
    </row>
    <row r="7" ht="32.25" customHeight="1" spans="1:21">
      <c r="A7" s="41"/>
      <c r="B7" s="42" t="s">
        <v>1519</v>
      </c>
      <c r="C7" s="42" t="s">
        <v>1520</v>
      </c>
      <c r="D7" s="40" t="s">
        <v>1521</v>
      </c>
      <c r="E7" s="40" t="s">
        <v>1522</v>
      </c>
      <c r="F7" s="40" t="s">
        <v>1523</v>
      </c>
      <c r="G7" s="40" t="s">
        <v>1524</v>
      </c>
      <c r="H7" s="40" t="s">
        <v>1525</v>
      </c>
      <c r="I7" s="40" t="s">
        <v>1543</v>
      </c>
      <c r="J7" s="40" t="s">
        <v>1547</v>
      </c>
      <c r="K7" s="40" t="s">
        <v>1551</v>
      </c>
      <c r="L7" s="42" t="s">
        <v>1557</v>
      </c>
      <c r="M7" s="40" t="s">
        <v>1528</v>
      </c>
      <c r="N7" s="40" t="s">
        <v>1531</v>
      </c>
      <c r="O7" s="40" t="s">
        <v>1534</v>
      </c>
      <c r="P7" s="40" t="s">
        <v>1537</v>
      </c>
      <c r="Q7" s="40" t="s">
        <v>1541</v>
      </c>
      <c r="R7" s="40" t="s">
        <v>1545</v>
      </c>
      <c r="S7" s="40" t="s">
        <v>1549</v>
      </c>
      <c r="T7" s="40" t="s">
        <v>1553</v>
      </c>
      <c r="U7" s="42" t="s">
        <v>1555</v>
      </c>
    </row>
    <row r="8" ht="21.75" customHeight="1" spans="1:21">
      <c r="A8" s="43"/>
      <c r="B8" s="44" t="s">
        <v>1579</v>
      </c>
      <c r="C8" s="45">
        <f>D8+E8</f>
        <v>0</v>
      </c>
      <c r="D8" s="46">
        <f>SUM(F8+H8+J8)</f>
        <v>0</v>
      </c>
      <c r="E8" s="46">
        <f>SUM(G8+I8+K8)</f>
        <v>0</v>
      </c>
      <c r="F8" s="47">
        <v>0</v>
      </c>
      <c r="G8" s="47">
        <v>0</v>
      </c>
      <c r="H8" s="47">
        <v>0</v>
      </c>
      <c r="I8" s="47">
        <v>0</v>
      </c>
      <c r="J8" s="47">
        <v>0</v>
      </c>
      <c r="K8" s="47">
        <v>0</v>
      </c>
      <c r="L8" s="45">
        <f>M8+N8</f>
        <v>178</v>
      </c>
      <c r="M8" s="46">
        <f>SUM(O8+Q8+S8)</f>
        <v>0</v>
      </c>
      <c r="N8" s="46">
        <f>SUM(P8+R8+T8)</f>
        <v>178</v>
      </c>
      <c r="O8" s="47">
        <v>0</v>
      </c>
      <c r="P8" s="47">
        <v>0</v>
      </c>
      <c r="Q8" s="47">
        <v>0</v>
      </c>
      <c r="R8" s="47">
        <v>178</v>
      </c>
      <c r="S8" s="47">
        <v>0</v>
      </c>
      <c r="T8" s="47">
        <v>0</v>
      </c>
      <c r="U8" s="69" t="str">
        <f>IFERROR((L8/C8)*100%,"")</f>
        <v/>
      </c>
    </row>
    <row r="9" ht="21.75" customHeight="1" spans="1:21">
      <c r="A9" s="48" t="s">
        <v>1580</v>
      </c>
      <c r="B9" s="49" t="s">
        <v>1581</v>
      </c>
      <c r="C9" s="45">
        <f>SUM(D9:E9)</f>
        <v>0</v>
      </c>
      <c r="D9" s="50">
        <f t="shared" ref="D9:E11" si="0">F9+H9+J9</f>
        <v>0</v>
      </c>
      <c r="E9" s="50">
        <f t="shared" si="0"/>
        <v>0</v>
      </c>
      <c r="F9" s="51">
        <v>0</v>
      </c>
      <c r="G9" s="51">
        <v>0</v>
      </c>
      <c r="H9" s="51">
        <v>0</v>
      </c>
      <c r="I9" s="51">
        <v>0</v>
      </c>
      <c r="J9" s="51">
        <v>0</v>
      </c>
      <c r="K9" s="51">
        <v>0</v>
      </c>
      <c r="L9" s="45">
        <f>SUM(M9:N9)</f>
        <v>178</v>
      </c>
      <c r="M9" s="50">
        <f t="shared" ref="M9:N11" si="1">O9+Q9+S9</f>
        <v>0</v>
      </c>
      <c r="N9" s="50">
        <f t="shared" si="1"/>
        <v>178</v>
      </c>
      <c r="O9" s="51">
        <v>0</v>
      </c>
      <c r="P9" s="51">
        <v>0</v>
      </c>
      <c r="Q9" s="51">
        <v>0</v>
      </c>
      <c r="R9" s="51">
        <v>178</v>
      </c>
      <c r="S9" s="51">
        <v>0</v>
      </c>
      <c r="T9" s="51">
        <v>0</v>
      </c>
      <c r="U9" s="70" t="str">
        <f>IFERROR((L9/C9)*100%,"")</f>
        <v/>
      </c>
    </row>
    <row r="10" ht="21.75" customHeight="1" spans="1:21">
      <c r="A10" s="52" t="s">
        <v>1582</v>
      </c>
      <c r="B10" s="49" t="s">
        <v>1583</v>
      </c>
      <c r="C10" s="53">
        <f>SUM(D10:E10)</f>
        <v>0</v>
      </c>
      <c r="D10" s="54">
        <f t="shared" si="0"/>
        <v>0</v>
      </c>
      <c r="E10" s="54">
        <f t="shared" si="0"/>
        <v>0</v>
      </c>
      <c r="F10" s="55">
        <v>0</v>
      </c>
      <c r="G10" s="55">
        <v>0</v>
      </c>
      <c r="H10" s="55">
        <v>0</v>
      </c>
      <c r="I10" s="55">
        <v>0</v>
      </c>
      <c r="J10" s="55">
        <v>0</v>
      </c>
      <c r="K10" s="55">
        <v>0</v>
      </c>
      <c r="L10" s="53">
        <f>SUM(M10:N10)</f>
        <v>178</v>
      </c>
      <c r="M10" s="54">
        <f t="shared" si="1"/>
        <v>0</v>
      </c>
      <c r="N10" s="54">
        <f t="shared" si="1"/>
        <v>178</v>
      </c>
      <c r="O10" s="55">
        <v>0</v>
      </c>
      <c r="P10" s="55">
        <v>0</v>
      </c>
      <c r="Q10" s="55">
        <v>0</v>
      </c>
      <c r="R10" s="55">
        <v>178</v>
      </c>
      <c r="S10" s="55">
        <v>0</v>
      </c>
      <c r="T10" s="55">
        <v>0</v>
      </c>
      <c r="U10" s="71" t="str">
        <f>IFERROR((L10/C10)*100%,"")</f>
        <v/>
      </c>
    </row>
    <row r="11" ht="21.75" customHeight="1" spans="1:21">
      <c r="A11" s="56" t="s">
        <v>1584</v>
      </c>
      <c r="B11" s="49" t="s">
        <v>1585</v>
      </c>
      <c r="C11" s="53">
        <f>SUM(D11:E11)</f>
        <v>0</v>
      </c>
      <c r="D11" s="54">
        <f t="shared" si="0"/>
        <v>0</v>
      </c>
      <c r="E11" s="54">
        <f t="shared" si="0"/>
        <v>0</v>
      </c>
      <c r="F11" s="57">
        <v>0</v>
      </c>
      <c r="G11" s="57">
        <v>0</v>
      </c>
      <c r="H11" s="57">
        <v>0</v>
      </c>
      <c r="I11" s="57">
        <v>0</v>
      </c>
      <c r="J11" s="57">
        <v>0</v>
      </c>
      <c r="K11" s="57">
        <v>0</v>
      </c>
      <c r="L11" s="53">
        <f>SUM(M11:N11)</f>
        <v>178</v>
      </c>
      <c r="M11" s="54">
        <f t="shared" si="1"/>
        <v>0</v>
      </c>
      <c r="N11" s="54">
        <f t="shared" si="1"/>
        <v>178</v>
      </c>
      <c r="O11" s="57">
        <v>0</v>
      </c>
      <c r="P11" s="57">
        <v>0</v>
      </c>
      <c r="Q11" s="57">
        <v>0</v>
      </c>
      <c r="R11" s="57">
        <v>178</v>
      </c>
      <c r="S11" s="57">
        <v>0</v>
      </c>
      <c r="T11" s="57">
        <v>0</v>
      </c>
      <c r="U11" s="71" t="str">
        <f>IFERROR((L11/C11)*100%,"")</f>
        <v/>
      </c>
    </row>
    <row r="12" ht="21.75" customHeight="1" spans="1:21">
      <c r="A12" s="58" t="s">
        <v>1568</v>
      </c>
      <c r="B12" s="59"/>
      <c r="C12" s="60"/>
      <c r="D12" s="60"/>
      <c r="E12" s="61"/>
      <c r="F12" s="62"/>
      <c r="G12" s="62"/>
      <c r="H12" s="62"/>
      <c r="I12" s="62"/>
      <c r="J12" s="62"/>
      <c r="K12" s="62"/>
      <c r="L12" s="60"/>
      <c r="M12" s="60"/>
      <c r="N12" s="60"/>
      <c r="O12" s="62"/>
      <c r="P12" s="62"/>
      <c r="Q12" s="62"/>
      <c r="R12" s="62"/>
      <c r="S12" s="62"/>
      <c r="T12" s="62"/>
      <c r="U12" s="72"/>
    </row>
    <row r="13" ht="21.75" customHeight="1" spans="1:21">
      <c r="A13" s="63" t="s">
        <v>1474</v>
      </c>
      <c r="B13" s="63"/>
      <c r="C13" s="45">
        <f>SUM(D13:E13)</f>
        <v>0</v>
      </c>
      <c r="D13" s="46">
        <f t="shared" ref="D13:K13" si="2">D8</f>
        <v>0</v>
      </c>
      <c r="E13" s="46">
        <f t="shared" si="2"/>
        <v>0</v>
      </c>
      <c r="F13" s="47">
        <f t="shared" si="2"/>
        <v>0</v>
      </c>
      <c r="G13" s="47">
        <f t="shared" si="2"/>
        <v>0</v>
      </c>
      <c r="H13" s="47">
        <f t="shared" si="2"/>
        <v>0</v>
      </c>
      <c r="I13" s="47">
        <f t="shared" si="2"/>
        <v>0</v>
      </c>
      <c r="J13" s="47">
        <f t="shared" si="2"/>
        <v>0</v>
      </c>
      <c r="K13" s="47">
        <f t="shared" si="2"/>
        <v>0</v>
      </c>
      <c r="L13" s="45">
        <f>SUM(M13:N13)</f>
        <v>178</v>
      </c>
      <c r="M13" s="46">
        <f t="shared" ref="M13:T13" si="3">M8</f>
        <v>0</v>
      </c>
      <c r="N13" s="46">
        <f t="shared" si="3"/>
        <v>178</v>
      </c>
      <c r="O13" s="47">
        <f t="shared" si="3"/>
        <v>0</v>
      </c>
      <c r="P13" s="47">
        <f t="shared" si="3"/>
        <v>0</v>
      </c>
      <c r="Q13" s="47">
        <f t="shared" si="3"/>
        <v>0</v>
      </c>
      <c r="R13" s="47">
        <f t="shared" si="3"/>
        <v>178</v>
      </c>
      <c r="S13" s="47">
        <f t="shared" si="3"/>
        <v>0</v>
      </c>
      <c r="T13" s="47">
        <f t="shared" si="3"/>
        <v>0</v>
      </c>
      <c r="U13" s="70" t="str">
        <f>IFERROR((L13/C13)*100%,"")</f>
        <v/>
      </c>
    </row>
    <row r="14" ht="21.75" customHeight="1" spans="1:21">
      <c r="A14" s="63" t="s">
        <v>1544</v>
      </c>
      <c r="B14" s="63" t="s">
        <v>1544</v>
      </c>
      <c r="C14" s="64"/>
      <c r="D14" s="65">
        <f t="shared" ref="D14:E17" si="4">F14+H14+J14</f>
        <v>0</v>
      </c>
      <c r="E14" s="50">
        <f t="shared" si="4"/>
        <v>0</v>
      </c>
      <c r="F14" s="50"/>
      <c r="G14" s="66"/>
      <c r="H14" s="66"/>
      <c r="I14" s="66"/>
      <c r="J14" s="66"/>
      <c r="K14" s="66"/>
      <c r="L14" s="64"/>
      <c r="M14" s="50">
        <f t="shared" ref="M14:N17" si="5">O14+Q14+S14</f>
        <v>0</v>
      </c>
      <c r="N14" s="50">
        <f t="shared" si="5"/>
        <v>0</v>
      </c>
      <c r="O14" s="66"/>
      <c r="P14" s="66"/>
      <c r="Q14" s="66"/>
      <c r="R14" s="66"/>
      <c r="S14" s="66"/>
      <c r="T14" s="66"/>
      <c r="U14" s="70" t="str">
        <f>IFERROR((L14/C14)*100%,"")</f>
        <v/>
      </c>
    </row>
    <row r="15" ht="21.75" customHeight="1" spans="1:21">
      <c r="A15" s="67" t="s">
        <v>1548</v>
      </c>
      <c r="B15" s="68"/>
      <c r="C15" s="45">
        <f>SUM(D15:E15)</f>
        <v>0</v>
      </c>
      <c r="D15" s="50">
        <f t="shared" si="4"/>
        <v>0</v>
      </c>
      <c r="E15" s="50">
        <f t="shared" si="4"/>
        <v>0</v>
      </c>
      <c r="F15" s="50"/>
      <c r="G15" s="50"/>
      <c r="H15" s="50"/>
      <c r="I15" s="50"/>
      <c r="J15" s="50"/>
      <c r="K15" s="50"/>
      <c r="L15" s="45">
        <f>SUM(M15:N15)</f>
        <v>0</v>
      </c>
      <c r="M15" s="50">
        <f t="shared" si="5"/>
        <v>0</v>
      </c>
      <c r="N15" s="50">
        <f t="shared" si="5"/>
        <v>0</v>
      </c>
      <c r="O15" s="50"/>
      <c r="P15" s="50"/>
      <c r="Q15" s="50"/>
      <c r="R15" s="50"/>
      <c r="S15" s="50"/>
      <c r="T15" s="50"/>
      <c r="U15" s="73" t="str">
        <f>IFERROR((L15/C15)*100%,"")</f>
        <v/>
      </c>
    </row>
    <row r="16" ht="21.75" customHeight="1" spans="1:21">
      <c r="A16" s="63" t="s">
        <v>1552</v>
      </c>
      <c r="B16" s="63" t="s">
        <v>1552</v>
      </c>
      <c r="C16" s="45">
        <f>SUM(D16:E16)</f>
        <v>0</v>
      </c>
      <c r="D16" s="50">
        <f t="shared" si="4"/>
        <v>0</v>
      </c>
      <c r="E16" s="50">
        <f t="shared" si="4"/>
        <v>0</v>
      </c>
      <c r="F16" s="66"/>
      <c r="G16" s="66"/>
      <c r="H16" s="66"/>
      <c r="I16" s="66"/>
      <c r="J16" s="66"/>
      <c r="K16" s="66"/>
      <c r="L16" s="45">
        <f>SUM(M16:N16)</f>
        <v>0</v>
      </c>
      <c r="M16" s="50">
        <f t="shared" si="5"/>
        <v>0</v>
      </c>
      <c r="N16" s="50">
        <f t="shared" si="5"/>
        <v>0</v>
      </c>
      <c r="O16" s="66"/>
      <c r="P16" s="66"/>
      <c r="Q16" s="66"/>
      <c r="R16" s="66"/>
      <c r="S16" s="66"/>
      <c r="T16" s="66"/>
      <c r="U16" s="70" t="str">
        <f>IFERROR((L16/C16)*100%,"")</f>
        <v/>
      </c>
    </row>
    <row r="17" ht="21.75" customHeight="1" spans="1:21">
      <c r="A17" s="63" t="s">
        <v>1554</v>
      </c>
      <c r="B17" s="63"/>
      <c r="C17" s="45">
        <f>SUM(D17:E17)</f>
        <v>153</v>
      </c>
      <c r="D17" s="50">
        <f t="shared" si="4"/>
        <v>0</v>
      </c>
      <c r="E17" s="50">
        <f t="shared" si="4"/>
        <v>153</v>
      </c>
      <c r="F17" s="66"/>
      <c r="G17" s="66"/>
      <c r="H17" s="66"/>
      <c r="I17" s="66">
        <v>153</v>
      </c>
      <c r="J17" s="66"/>
      <c r="K17" s="66"/>
      <c r="L17" s="45">
        <f>SUM(M17:N17)</f>
        <v>0</v>
      </c>
      <c r="M17" s="50">
        <f t="shared" si="5"/>
        <v>0</v>
      </c>
      <c r="N17" s="50">
        <f t="shared" si="5"/>
        <v>0</v>
      </c>
      <c r="O17" s="50"/>
      <c r="P17" s="50"/>
      <c r="Q17" s="50"/>
      <c r="R17" s="50"/>
      <c r="S17" s="50"/>
      <c r="T17" s="50"/>
      <c r="U17" s="73">
        <f>IFERROR((L17/C17)*100%,"")</f>
        <v>0</v>
      </c>
    </row>
  </sheetData>
  <mergeCells count="22">
    <mergeCell ref="A2:U2"/>
    <mergeCell ref="A3:U3"/>
    <mergeCell ref="C4:K4"/>
    <mergeCell ref="L4:T4"/>
    <mergeCell ref="D5:E5"/>
    <mergeCell ref="F5:G5"/>
    <mergeCell ref="H5:I5"/>
    <mergeCell ref="J5:K5"/>
    <mergeCell ref="M5:N5"/>
    <mergeCell ref="O5:P5"/>
    <mergeCell ref="Q5:R5"/>
    <mergeCell ref="S5:T5"/>
    <mergeCell ref="A13:B13"/>
    <mergeCell ref="A14:B14"/>
    <mergeCell ref="A15:B15"/>
    <mergeCell ref="A16:B16"/>
    <mergeCell ref="A17:B17"/>
    <mergeCell ref="A4:A7"/>
    <mergeCell ref="B4:B6"/>
    <mergeCell ref="C5:C6"/>
    <mergeCell ref="L5:L6"/>
    <mergeCell ref="U4:U6"/>
  </mergeCells>
  <pageMargins left="0.75" right="0.75" top="1" bottom="1" header="0.5" footer="0.5"/>
  <pageSetup paperSize="9" scale="4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F12"/>
  <sheetViews>
    <sheetView zoomScale="115" zoomScaleNormal="115" topLeftCell="A2" workbookViewId="0">
      <selection activeCell="B23" sqref="B23:B24"/>
    </sheetView>
  </sheetViews>
  <sheetFormatPr defaultColWidth="7.875" defaultRowHeight="14.25" outlineLevelCol="5"/>
  <cols>
    <col min="1" max="1" width="45.875" style="4" customWidth="1"/>
    <col min="2" max="2" width="18.75" style="7" customWidth="1"/>
    <col min="3" max="4" width="18.375" style="7" customWidth="1"/>
    <col min="5" max="5" width="15.75" style="25" customWidth="1"/>
    <col min="6" max="6" width="6.625" style="26" customWidth="1"/>
    <col min="7" max="256" width="7.875" style="4"/>
    <col min="257" max="257" width="45.875" style="4" customWidth="1"/>
    <col min="258" max="258" width="18.75" style="4" customWidth="1"/>
    <col min="259" max="260" width="18.375" style="4" customWidth="1"/>
    <col min="261" max="261" width="15.75" style="4" customWidth="1"/>
    <col min="262" max="262" width="6.625" style="4" customWidth="1"/>
    <col min="263" max="512" width="7.875" style="4"/>
    <col min="513" max="513" width="45.875" style="4" customWidth="1"/>
    <col min="514" max="514" width="18.75" style="4" customWidth="1"/>
    <col min="515" max="516" width="18.375" style="4" customWidth="1"/>
    <col min="517" max="517" width="15.75" style="4" customWidth="1"/>
    <col min="518" max="518" width="6.625" style="4" customWidth="1"/>
    <col min="519" max="768" width="7.875" style="4"/>
    <col min="769" max="769" width="45.875" style="4" customWidth="1"/>
    <col min="770" max="770" width="18.75" style="4" customWidth="1"/>
    <col min="771" max="772" width="18.375" style="4" customWidth="1"/>
    <col min="773" max="773" width="15.75" style="4" customWidth="1"/>
    <col min="774" max="774" width="6.625" style="4" customWidth="1"/>
    <col min="775" max="1024" width="7.875" style="4"/>
    <col min="1025" max="1025" width="45.875" style="4" customWidth="1"/>
    <col min="1026" max="1026" width="18.75" style="4" customWidth="1"/>
    <col min="1027" max="1028" width="18.375" style="4" customWidth="1"/>
    <col min="1029" max="1029" width="15.75" style="4" customWidth="1"/>
    <col min="1030" max="1030" width="6.625" style="4" customWidth="1"/>
    <col min="1031" max="1280" width="7.875" style="4"/>
    <col min="1281" max="1281" width="45.875" style="4" customWidth="1"/>
    <col min="1282" max="1282" width="18.75" style="4" customWidth="1"/>
    <col min="1283" max="1284" width="18.375" style="4" customWidth="1"/>
    <col min="1285" max="1285" width="15.75" style="4" customWidth="1"/>
    <col min="1286" max="1286" width="6.625" style="4" customWidth="1"/>
    <col min="1287" max="1536" width="7.875" style="4"/>
    <col min="1537" max="1537" width="45.875" style="4" customWidth="1"/>
    <col min="1538" max="1538" width="18.75" style="4" customWidth="1"/>
    <col min="1539" max="1540" width="18.375" style="4" customWidth="1"/>
    <col min="1541" max="1541" width="15.75" style="4" customWidth="1"/>
    <col min="1542" max="1542" width="6.625" style="4" customWidth="1"/>
    <col min="1543" max="1792" width="7.875" style="4"/>
    <col min="1793" max="1793" width="45.875" style="4" customWidth="1"/>
    <col min="1794" max="1794" width="18.75" style="4" customWidth="1"/>
    <col min="1795" max="1796" width="18.375" style="4" customWidth="1"/>
    <col min="1797" max="1797" width="15.75" style="4" customWidth="1"/>
    <col min="1798" max="1798" width="6.625" style="4" customWidth="1"/>
    <col min="1799" max="2048" width="7.875" style="4"/>
    <col min="2049" max="2049" width="45.875" style="4" customWidth="1"/>
    <col min="2050" max="2050" width="18.75" style="4" customWidth="1"/>
    <col min="2051" max="2052" width="18.375" style="4" customWidth="1"/>
    <col min="2053" max="2053" width="15.75" style="4" customWidth="1"/>
    <col min="2054" max="2054" width="6.625" style="4" customWidth="1"/>
    <col min="2055" max="2304" width="7.875" style="4"/>
    <col min="2305" max="2305" width="45.875" style="4" customWidth="1"/>
    <col min="2306" max="2306" width="18.75" style="4" customWidth="1"/>
    <col min="2307" max="2308" width="18.375" style="4" customWidth="1"/>
    <col min="2309" max="2309" width="15.75" style="4" customWidth="1"/>
    <col min="2310" max="2310" width="6.625" style="4" customWidth="1"/>
    <col min="2311" max="2560" width="7.875" style="4"/>
    <col min="2561" max="2561" width="45.875" style="4" customWidth="1"/>
    <col min="2562" max="2562" width="18.75" style="4" customWidth="1"/>
    <col min="2563" max="2564" width="18.375" style="4" customWidth="1"/>
    <col min="2565" max="2565" width="15.75" style="4" customWidth="1"/>
    <col min="2566" max="2566" width="6.625" style="4" customWidth="1"/>
    <col min="2567" max="2816" width="7.875" style="4"/>
    <col min="2817" max="2817" width="45.875" style="4" customWidth="1"/>
    <col min="2818" max="2818" width="18.75" style="4" customWidth="1"/>
    <col min="2819" max="2820" width="18.375" style="4" customWidth="1"/>
    <col min="2821" max="2821" width="15.75" style="4" customWidth="1"/>
    <col min="2822" max="2822" width="6.625" style="4" customWidth="1"/>
    <col min="2823" max="3072" width="7.875" style="4"/>
    <col min="3073" max="3073" width="45.875" style="4" customWidth="1"/>
    <col min="3074" max="3074" width="18.75" style="4" customWidth="1"/>
    <col min="3075" max="3076" width="18.375" style="4" customWidth="1"/>
    <col min="3077" max="3077" width="15.75" style="4" customWidth="1"/>
    <col min="3078" max="3078" width="6.625" style="4" customWidth="1"/>
    <col min="3079" max="3328" width="7.875" style="4"/>
    <col min="3329" max="3329" width="45.875" style="4" customWidth="1"/>
    <col min="3330" max="3330" width="18.75" style="4" customWidth="1"/>
    <col min="3331" max="3332" width="18.375" style="4" customWidth="1"/>
    <col min="3333" max="3333" width="15.75" style="4" customWidth="1"/>
    <col min="3334" max="3334" width="6.625" style="4" customWidth="1"/>
    <col min="3335" max="3584" width="7.875" style="4"/>
    <col min="3585" max="3585" width="45.875" style="4" customWidth="1"/>
    <col min="3586" max="3586" width="18.75" style="4" customWidth="1"/>
    <col min="3587" max="3588" width="18.375" style="4" customWidth="1"/>
    <col min="3589" max="3589" width="15.75" style="4" customWidth="1"/>
    <col min="3590" max="3590" width="6.625" style="4" customWidth="1"/>
    <col min="3591" max="3840" width="7.875" style="4"/>
    <col min="3841" max="3841" width="45.875" style="4" customWidth="1"/>
    <col min="3842" max="3842" width="18.75" style="4" customWidth="1"/>
    <col min="3843" max="3844" width="18.375" style="4" customWidth="1"/>
    <col min="3845" max="3845" width="15.75" style="4" customWidth="1"/>
    <col min="3846" max="3846" width="6.625" style="4" customWidth="1"/>
    <col min="3847" max="4096" width="7.875" style="4"/>
    <col min="4097" max="4097" width="45.875" style="4" customWidth="1"/>
    <col min="4098" max="4098" width="18.75" style="4" customWidth="1"/>
    <col min="4099" max="4100" width="18.375" style="4" customWidth="1"/>
    <col min="4101" max="4101" width="15.75" style="4" customWidth="1"/>
    <col min="4102" max="4102" width="6.625" style="4" customWidth="1"/>
    <col min="4103" max="4352" width="7.875" style="4"/>
    <col min="4353" max="4353" width="45.875" style="4" customWidth="1"/>
    <col min="4354" max="4354" width="18.75" style="4" customWidth="1"/>
    <col min="4355" max="4356" width="18.375" style="4" customWidth="1"/>
    <col min="4357" max="4357" width="15.75" style="4" customWidth="1"/>
    <col min="4358" max="4358" width="6.625" style="4" customWidth="1"/>
    <col min="4359" max="4608" width="7.875" style="4"/>
    <col min="4609" max="4609" width="45.875" style="4" customWidth="1"/>
    <col min="4610" max="4610" width="18.75" style="4" customWidth="1"/>
    <col min="4611" max="4612" width="18.375" style="4" customWidth="1"/>
    <col min="4613" max="4613" width="15.75" style="4" customWidth="1"/>
    <col min="4614" max="4614" width="6.625" style="4" customWidth="1"/>
    <col min="4615" max="4864" width="7.875" style="4"/>
    <col min="4865" max="4865" width="45.875" style="4" customWidth="1"/>
    <col min="4866" max="4866" width="18.75" style="4" customWidth="1"/>
    <col min="4867" max="4868" width="18.375" style="4" customWidth="1"/>
    <col min="4869" max="4869" width="15.75" style="4" customWidth="1"/>
    <col min="4870" max="4870" width="6.625" style="4" customWidth="1"/>
    <col min="4871" max="5120" width="7.875" style="4"/>
    <col min="5121" max="5121" width="45.875" style="4" customWidth="1"/>
    <col min="5122" max="5122" width="18.75" style="4" customWidth="1"/>
    <col min="5123" max="5124" width="18.375" style="4" customWidth="1"/>
    <col min="5125" max="5125" width="15.75" style="4" customWidth="1"/>
    <col min="5126" max="5126" width="6.625" style="4" customWidth="1"/>
    <col min="5127" max="5376" width="7.875" style="4"/>
    <col min="5377" max="5377" width="45.875" style="4" customWidth="1"/>
    <col min="5378" max="5378" width="18.75" style="4" customWidth="1"/>
    <col min="5379" max="5380" width="18.375" style="4" customWidth="1"/>
    <col min="5381" max="5381" width="15.75" style="4" customWidth="1"/>
    <col min="5382" max="5382" width="6.625" style="4" customWidth="1"/>
    <col min="5383" max="5632" width="7.875" style="4"/>
    <col min="5633" max="5633" width="45.875" style="4" customWidth="1"/>
    <col min="5634" max="5634" width="18.75" style="4" customWidth="1"/>
    <col min="5635" max="5636" width="18.375" style="4" customWidth="1"/>
    <col min="5637" max="5637" width="15.75" style="4" customWidth="1"/>
    <col min="5638" max="5638" width="6.625" style="4" customWidth="1"/>
    <col min="5639" max="5888" width="7.875" style="4"/>
    <col min="5889" max="5889" width="45.875" style="4" customWidth="1"/>
    <col min="5890" max="5890" width="18.75" style="4" customWidth="1"/>
    <col min="5891" max="5892" width="18.375" style="4" customWidth="1"/>
    <col min="5893" max="5893" width="15.75" style="4" customWidth="1"/>
    <col min="5894" max="5894" width="6.625" style="4" customWidth="1"/>
    <col min="5895" max="6144" width="7.875" style="4"/>
    <col min="6145" max="6145" width="45.875" style="4" customWidth="1"/>
    <col min="6146" max="6146" width="18.75" style="4" customWidth="1"/>
    <col min="6147" max="6148" width="18.375" style="4" customWidth="1"/>
    <col min="6149" max="6149" width="15.75" style="4" customWidth="1"/>
    <col min="6150" max="6150" width="6.625" style="4" customWidth="1"/>
    <col min="6151" max="6400" width="7.875" style="4"/>
    <col min="6401" max="6401" width="45.875" style="4" customWidth="1"/>
    <col min="6402" max="6402" width="18.75" style="4" customWidth="1"/>
    <col min="6403" max="6404" width="18.375" style="4" customWidth="1"/>
    <col min="6405" max="6405" width="15.75" style="4" customWidth="1"/>
    <col min="6406" max="6406" width="6.625" style="4" customWidth="1"/>
    <col min="6407" max="6656" width="7.875" style="4"/>
    <col min="6657" max="6657" width="45.875" style="4" customWidth="1"/>
    <col min="6658" max="6658" width="18.75" style="4" customWidth="1"/>
    <col min="6659" max="6660" width="18.375" style="4" customWidth="1"/>
    <col min="6661" max="6661" width="15.75" style="4" customWidth="1"/>
    <col min="6662" max="6662" width="6.625" style="4" customWidth="1"/>
    <col min="6663" max="6912" width="7.875" style="4"/>
    <col min="6913" max="6913" width="45.875" style="4" customWidth="1"/>
    <col min="6914" max="6914" width="18.75" style="4" customWidth="1"/>
    <col min="6915" max="6916" width="18.375" style="4" customWidth="1"/>
    <col min="6917" max="6917" width="15.75" style="4" customWidth="1"/>
    <col min="6918" max="6918" width="6.625" style="4" customWidth="1"/>
    <col min="6919" max="7168" width="7.875" style="4"/>
    <col min="7169" max="7169" width="45.875" style="4" customWidth="1"/>
    <col min="7170" max="7170" width="18.75" style="4" customWidth="1"/>
    <col min="7171" max="7172" width="18.375" style="4" customWidth="1"/>
    <col min="7173" max="7173" width="15.75" style="4" customWidth="1"/>
    <col min="7174" max="7174" width="6.625" style="4" customWidth="1"/>
    <col min="7175" max="7424" width="7.875" style="4"/>
    <col min="7425" max="7425" width="45.875" style="4" customWidth="1"/>
    <col min="7426" max="7426" width="18.75" style="4" customWidth="1"/>
    <col min="7427" max="7428" width="18.375" style="4" customWidth="1"/>
    <col min="7429" max="7429" width="15.75" style="4" customWidth="1"/>
    <col min="7430" max="7430" width="6.625" style="4" customWidth="1"/>
    <col min="7431" max="7680" width="7.875" style="4"/>
    <col min="7681" max="7681" width="45.875" style="4" customWidth="1"/>
    <col min="7682" max="7682" width="18.75" style="4" customWidth="1"/>
    <col min="7683" max="7684" width="18.375" style="4" customWidth="1"/>
    <col min="7685" max="7685" width="15.75" style="4" customWidth="1"/>
    <col min="7686" max="7686" width="6.625" style="4" customWidth="1"/>
    <col min="7687" max="7936" width="7.875" style="4"/>
    <col min="7937" max="7937" width="45.875" style="4" customWidth="1"/>
    <col min="7938" max="7938" width="18.75" style="4" customWidth="1"/>
    <col min="7939" max="7940" width="18.375" style="4" customWidth="1"/>
    <col min="7941" max="7941" width="15.75" style="4" customWidth="1"/>
    <col min="7942" max="7942" width="6.625" style="4" customWidth="1"/>
    <col min="7943" max="8192" width="7.875" style="4"/>
    <col min="8193" max="8193" width="45.875" style="4" customWidth="1"/>
    <col min="8194" max="8194" width="18.75" style="4" customWidth="1"/>
    <col min="8195" max="8196" width="18.375" style="4" customWidth="1"/>
    <col min="8197" max="8197" width="15.75" style="4" customWidth="1"/>
    <col min="8198" max="8198" width="6.625" style="4" customWidth="1"/>
    <col min="8199" max="8448" width="7.875" style="4"/>
    <col min="8449" max="8449" width="45.875" style="4" customWidth="1"/>
    <col min="8450" max="8450" width="18.75" style="4" customWidth="1"/>
    <col min="8451" max="8452" width="18.375" style="4" customWidth="1"/>
    <col min="8453" max="8453" width="15.75" style="4" customWidth="1"/>
    <col min="8454" max="8454" width="6.625" style="4" customWidth="1"/>
    <col min="8455" max="8704" width="7.875" style="4"/>
    <col min="8705" max="8705" width="45.875" style="4" customWidth="1"/>
    <col min="8706" max="8706" width="18.75" style="4" customWidth="1"/>
    <col min="8707" max="8708" width="18.375" style="4" customWidth="1"/>
    <col min="8709" max="8709" width="15.75" style="4" customWidth="1"/>
    <col min="8710" max="8710" width="6.625" style="4" customWidth="1"/>
    <col min="8711" max="8960" width="7.875" style="4"/>
    <col min="8961" max="8961" width="45.875" style="4" customWidth="1"/>
    <col min="8962" max="8962" width="18.75" style="4" customWidth="1"/>
    <col min="8963" max="8964" width="18.375" style="4" customWidth="1"/>
    <col min="8965" max="8965" width="15.75" style="4" customWidth="1"/>
    <col min="8966" max="8966" width="6.625" style="4" customWidth="1"/>
    <col min="8967" max="9216" width="7.875" style="4"/>
    <col min="9217" max="9217" width="45.875" style="4" customWidth="1"/>
    <col min="9218" max="9218" width="18.75" style="4" customWidth="1"/>
    <col min="9219" max="9220" width="18.375" style="4" customWidth="1"/>
    <col min="9221" max="9221" width="15.75" style="4" customWidth="1"/>
    <col min="9222" max="9222" width="6.625" style="4" customWidth="1"/>
    <col min="9223" max="9472" width="7.875" style="4"/>
    <col min="9473" max="9473" width="45.875" style="4" customWidth="1"/>
    <col min="9474" max="9474" width="18.75" style="4" customWidth="1"/>
    <col min="9475" max="9476" width="18.375" style="4" customWidth="1"/>
    <col min="9477" max="9477" width="15.75" style="4" customWidth="1"/>
    <col min="9478" max="9478" width="6.625" style="4" customWidth="1"/>
    <col min="9479" max="9728" width="7.875" style="4"/>
    <col min="9729" max="9729" width="45.875" style="4" customWidth="1"/>
    <col min="9730" max="9730" width="18.75" style="4" customWidth="1"/>
    <col min="9731" max="9732" width="18.375" style="4" customWidth="1"/>
    <col min="9733" max="9733" width="15.75" style="4" customWidth="1"/>
    <col min="9734" max="9734" width="6.625" style="4" customWidth="1"/>
    <col min="9735" max="9984" width="7.875" style="4"/>
    <col min="9985" max="9985" width="45.875" style="4" customWidth="1"/>
    <col min="9986" max="9986" width="18.75" style="4" customWidth="1"/>
    <col min="9987" max="9988" width="18.375" style="4" customWidth="1"/>
    <col min="9989" max="9989" width="15.75" style="4" customWidth="1"/>
    <col min="9990" max="9990" width="6.625" style="4" customWidth="1"/>
    <col min="9991" max="10240" width="7.875" style="4"/>
    <col min="10241" max="10241" width="45.875" style="4" customWidth="1"/>
    <col min="10242" max="10242" width="18.75" style="4" customWidth="1"/>
    <col min="10243" max="10244" width="18.375" style="4" customWidth="1"/>
    <col min="10245" max="10245" width="15.75" style="4" customWidth="1"/>
    <col min="10246" max="10246" width="6.625" style="4" customWidth="1"/>
    <col min="10247" max="10496" width="7.875" style="4"/>
    <col min="10497" max="10497" width="45.875" style="4" customWidth="1"/>
    <col min="10498" max="10498" width="18.75" style="4" customWidth="1"/>
    <col min="10499" max="10500" width="18.375" style="4" customWidth="1"/>
    <col min="10501" max="10501" width="15.75" style="4" customWidth="1"/>
    <col min="10502" max="10502" width="6.625" style="4" customWidth="1"/>
    <col min="10503" max="10752" width="7.875" style="4"/>
    <col min="10753" max="10753" width="45.875" style="4" customWidth="1"/>
    <col min="10754" max="10754" width="18.75" style="4" customWidth="1"/>
    <col min="10755" max="10756" width="18.375" style="4" customWidth="1"/>
    <col min="10757" max="10757" width="15.75" style="4" customWidth="1"/>
    <col min="10758" max="10758" width="6.625" style="4" customWidth="1"/>
    <col min="10759" max="11008" width="7.875" style="4"/>
    <col min="11009" max="11009" width="45.875" style="4" customWidth="1"/>
    <col min="11010" max="11010" width="18.75" style="4" customWidth="1"/>
    <col min="11011" max="11012" width="18.375" style="4" customWidth="1"/>
    <col min="11013" max="11013" width="15.75" style="4" customWidth="1"/>
    <col min="11014" max="11014" width="6.625" style="4" customWidth="1"/>
    <col min="11015" max="11264" width="7.875" style="4"/>
    <col min="11265" max="11265" width="45.875" style="4" customWidth="1"/>
    <col min="11266" max="11266" width="18.75" style="4" customWidth="1"/>
    <col min="11267" max="11268" width="18.375" style="4" customWidth="1"/>
    <col min="11269" max="11269" width="15.75" style="4" customWidth="1"/>
    <col min="11270" max="11270" width="6.625" style="4" customWidth="1"/>
    <col min="11271" max="11520" width="7.875" style="4"/>
    <col min="11521" max="11521" width="45.875" style="4" customWidth="1"/>
    <col min="11522" max="11522" width="18.75" style="4" customWidth="1"/>
    <col min="11523" max="11524" width="18.375" style="4" customWidth="1"/>
    <col min="11525" max="11525" width="15.75" style="4" customWidth="1"/>
    <col min="11526" max="11526" width="6.625" style="4" customWidth="1"/>
    <col min="11527" max="11776" width="7.875" style="4"/>
    <col min="11777" max="11777" width="45.875" style="4" customWidth="1"/>
    <col min="11778" max="11778" width="18.75" style="4" customWidth="1"/>
    <col min="11779" max="11780" width="18.375" style="4" customWidth="1"/>
    <col min="11781" max="11781" width="15.75" style="4" customWidth="1"/>
    <col min="11782" max="11782" width="6.625" style="4" customWidth="1"/>
    <col min="11783" max="12032" width="7.875" style="4"/>
    <col min="12033" max="12033" width="45.875" style="4" customWidth="1"/>
    <col min="12034" max="12034" width="18.75" style="4" customWidth="1"/>
    <col min="12035" max="12036" width="18.375" style="4" customWidth="1"/>
    <col min="12037" max="12037" width="15.75" style="4" customWidth="1"/>
    <col min="12038" max="12038" width="6.625" style="4" customWidth="1"/>
    <col min="12039" max="12288" width="7.875" style="4"/>
    <col min="12289" max="12289" width="45.875" style="4" customWidth="1"/>
    <col min="12290" max="12290" width="18.75" style="4" customWidth="1"/>
    <col min="12291" max="12292" width="18.375" style="4" customWidth="1"/>
    <col min="12293" max="12293" width="15.75" style="4" customWidth="1"/>
    <col min="12294" max="12294" width="6.625" style="4" customWidth="1"/>
    <col min="12295" max="12544" width="7.875" style="4"/>
    <col min="12545" max="12545" width="45.875" style="4" customWidth="1"/>
    <col min="12546" max="12546" width="18.75" style="4" customWidth="1"/>
    <col min="12547" max="12548" width="18.375" style="4" customWidth="1"/>
    <col min="12549" max="12549" width="15.75" style="4" customWidth="1"/>
    <col min="12550" max="12550" width="6.625" style="4" customWidth="1"/>
    <col min="12551" max="12800" width="7.875" style="4"/>
    <col min="12801" max="12801" width="45.875" style="4" customWidth="1"/>
    <col min="12802" max="12802" width="18.75" style="4" customWidth="1"/>
    <col min="12803" max="12804" width="18.375" style="4" customWidth="1"/>
    <col min="12805" max="12805" width="15.75" style="4" customWidth="1"/>
    <col min="12806" max="12806" width="6.625" style="4" customWidth="1"/>
    <col min="12807" max="13056" width="7.875" style="4"/>
    <col min="13057" max="13057" width="45.875" style="4" customWidth="1"/>
    <col min="13058" max="13058" width="18.75" style="4" customWidth="1"/>
    <col min="13059" max="13060" width="18.375" style="4" customWidth="1"/>
    <col min="13061" max="13061" width="15.75" style="4" customWidth="1"/>
    <col min="13062" max="13062" width="6.625" style="4" customWidth="1"/>
    <col min="13063" max="13312" width="7.875" style="4"/>
    <col min="13313" max="13313" width="45.875" style="4" customWidth="1"/>
    <col min="13314" max="13314" width="18.75" style="4" customWidth="1"/>
    <col min="13315" max="13316" width="18.375" style="4" customWidth="1"/>
    <col min="13317" max="13317" width="15.75" style="4" customWidth="1"/>
    <col min="13318" max="13318" width="6.625" style="4" customWidth="1"/>
    <col min="13319" max="13568" width="7.875" style="4"/>
    <col min="13569" max="13569" width="45.875" style="4" customWidth="1"/>
    <col min="13570" max="13570" width="18.75" style="4" customWidth="1"/>
    <col min="13571" max="13572" width="18.375" style="4" customWidth="1"/>
    <col min="13573" max="13573" width="15.75" style="4" customWidth="1"/>
    <col min="13574" max="13574" width="6.625" style="4" customWidth="1"/>
    <col min="13575" max="13824" width="7.875" style="4"/>
    <col min="13825" max="13825" width="45.875" style="4" customWidth="1"/>
    <col min="13826" max="13826" width="18.75" style="4" customWidth="1"/>
    <col min="13827" max="13828" width="18.375" style="4" customWidth="1"/>
    <col min="13829" max="13829" width="15.75" style="4" customWidth="1"/>
    <col min="13830" max="13830" width="6.625" style="4" customWidth="1"/>
    <col min="13831" max="14080" width="7.875" style="4"/>
    <col min="14081" max="14081" width="45.875" style="4" customWidth="1"/>
    <col min="14082" max="14082" width="18.75" style="4" customWidth="1"/>
    <col min="14083" max="14084" width="18.375" style="4" customWidth="1"/>
    <col min="14085" max="14085" width="15.75" style="4" customWidth="1"/>
    <col min="14086" max="14086" width="6.625" style="4" customWidth="1"/>
    <col min="14087" max="14336" width="7.875" style="4"/>
    <col min="14337" max="14337" width="45.875" style="4" customWidth="1"/>
    <col min="14338" max="14338" width="18.75" style="4" customWidth="1"/>
    <col min="14339" max="14340" width="18.375" style="4" customWidth="1"/>
    <col min="14341" max="14341" width="15.75" style="4" customWidth="1"/>
    <col min="14342" max="14342" width="6.625" style="4" customWidth="1"/>
    <col min="14343" max="14592" width="7.875" style="4"/>
    <col min="14593" max="14593" width="45.875" style="4" customWidth="1"/>
    <col min="14594" max="14594" width="18.75" style="4" customWidth="1"/>
    <col min="14595" max="14596" width="18.375" style="4" customWidth="1"/>
    <col min="14597" max="14597" width="15.75" style="4" customWidth="1"/>
    <col min="14598" max="14598" width="6.625" style="4" customWidth="1"/>
    <col min="14599" max="14848" width="7.875" style="4"/>
    <col min="14849" max="14849" width="45.875" style="4" customWidth="1"/>
    <col min="14850" max="14850" width="18.75" style="4" customWidth="1"/>
    <col min="14851" max="14852" width="18.375" style="4" customWidth="1"/>
    <col min="14853" max="14853" width="15.75" style="4" customWidth="1"/>
    <col min="14854" max="14854" width="6.625" style="4" customWidth="1"/>
    <col min="14855" max="15104" width="7.875" style="4"/>
    <col min="15105" max="15105" width="45.875" style="4" customWidth="1"/>
    <col min="15106" max="15106" width="18.75" style="4" customWidth="1"/>
    <col min="15107" max="15108" width="18.375" style="4" customWidth="1"/>
    <col min="15109" max="15109" width="15.75" style="4" customWidth="1"/>
    <col min="15110" max="15110" width="6.625" style="4" customWidth="1"/>
    <col min="15111" max="15360" width="7.875" style="4"/>
    <col min="15361" max="15361" width="45.875" style="4" customWidth="1"/>
    <col min="15362" max="15362" width="18.75" style="4" customWidth="1"/>
    <col min="15363" max="15364" width="18.375" style="4" customWidth="1"/>
    <col min="15365" max="15365" width="15.75" style="4" customWidth="1"/>
    <col min="15366" max="15366" width="6.625" style="4" customWidth="1"/>
    <col min="15367" max="15616" width="7.875" style="4"/>
    <col min="15617" max="15617" width="45.875" style="4" customWidth="1"/>
    <col min="15618" max="15618" width="18.75" style="4" customWidth="1"/>
    <col min="15619" max="15620" width="18.375" style="4" customWidth="1"/>
    <col min="15621" max="15621" width="15.75" style="4" customWidth="1"/>
    <col min="15622" max="15622" width="6.625" style="4" customWidth="1"/>
    <col min="15623" max="15872" width="7.875" style="4"/>
    <col min="15873" max="15873" width="45.875" style="4" customWidth="1"/>
    <col min="15874" max="15874" width="18.75" style="4" customWidth="1"/>
    <col min="15875" max="15876" width="18.375" style="4" customWidth="1"/>
    <col min="15877" max="15877" width="15.75" style="4" customWidth="1"/>
    <col min="15878" max="15878" width="6.625" style="4" customWidth="1"/>
    <col min="15879" max="16128" width="7.875" style="4"/>
    <col min="16129" max="16129" width="45.875" style="4" customWidth="1"/>
    <col min="16130" max="16130" width="18.75" style="4" customWidth="1"/>
    <col min="16131" max="16132" width="18.375" style="4" customWidth="1"/>
    <col min="16133" max="16133" width="15.75" style="4" customWidth="1"/>
    <col min="16134" max="16134" width="6.625" style="4" customWidth="1"/>
    <col min="16135" max="16384" width="7.875" style="4"/>
  </cols>
  <sheetData>
    <row r="1" ht="13.5" hidden="1" customHeight="1" spans="1:1">
      <c r="A1" s="27"/>
    </row>
    <row r="2" ht="36.75" customHeight="1" spans="1:5">
      <c r="A2" s="5" t="s">
        <v>1586</v>
      </c>
      <c r="B2" s="5"/>
      <c r="C2" s="5"/>
      <c r="D2" s="5"/>
      <c r="E2" s="5"/>
    </row>
    <row r="3" ht="27.75" customHeight="1" spans="1:5">
      <c r="A3" s="6" t="s">
        <v>1587</v>
      </c>
      <c r="E3" s="8" t="s">
        <v>1588</v>
      </c>
    </row>
    <row r="4" s="1" customFormat="1" ht="27.2" customHeight="1" spans="1:6">
      <c r="A4" s="9" t="s">
        <v>1589</v>
      </c>
      <c r="B4" s="10" t="s">
        <v>1590</v>
      </c>
      <c r="C4" s="10" t="s">
        <v>1565</v>
      </c>
      <c r="D4" s="11" t="s">
        <v>1591</v>
      </c>
      <c r="E4" s="11"/>
      <c r="F4" s="12"/>
    </row>
    <row r="5" s="1" customFormat="1" ht="27.2" customHeight="1" spans="1:6">
      <c r="A5" s="13"/>
      <c r="B5" s="14"/>
      <c r="C5" s="14"/>
      <c r="D5" s="11" t="s">
        <v>1592</v>
      </c>
      <c r="E5" s="11" t="s">
        <v>1593</v>
      </c>
      <c r="F5" s="12"/>
    </row>
    <row r="6" s="24" customFormat="1" ht="27.2" customHeight="1" spans="1:6">
      <c r="A6" s="15" t="s">
        <v>1594</v>
      </c>
      <c r="B6" s="16">
        <f>SUM(B7:B12)</f>
        <v>6420</v>
      </c>
      <c r="C6" s="16">
        <f>SUM(C7:C12)</f>
        <v>8022</v>
      </c>
      <c r="D6" s="17">
        <f>C6-B6</f>
        <v>1602</v>
      </c>
      <c r="E6" s="18">
        <f>IF(B6=0,,D6/B6*100)</f>
        <v>24.9532710280374</v>
      </c>
      <c r="F6" s="28"/>
    </row>
    <row r="7" s="3" customFormat="1" ht="27.2" customHeight="1" spans="1:6">
      <c r="A7" s="19" t="s">
        <v>1595</v>
      </c>
      <c r="B7" s="29"/>
      <c r="C7" s="16"/>
      <c r="D7" s="17">
        <f>C7-B7</f>
        <v>0</v>
      </c>
      <c r="E7" s="18">
        <f>IF(B7=0,,D7/B7*100)</f>
        <v>0</v>
      </c>
      <c r="F7" s="23"/>
    </row>
    <row r="8" s="3" customFormat="1" ht="27.2" customHeight="1" spans="1:6">
      <c r="A8" s="30" t="s">
        <v>1596</v>
      </c>
      <c r="B8" s="16">
        <v>6420</v>
      </c>
      <c r="C8" s="16">
        <v>8022</v>
      </c>
      <c r="D8" s="17">
        <f>C8-B8</f>
        <v>1602</v>
      </c>
      <c r="E8" s="18">
        <f>IF(B8=0,,D8/B8*100)</f>
        <v>24.9532710280374</v>
      </c>
      <c r="F8" s="23"/>
    </row>
    <row r="9" s="3" customFormat="1" ht="27.2" customHeight="1" spans="1:6">
      <c r="A9" s="19" t="s">
        <v>1597</v>
      </c>
      <c r="B9" s="16"/>
      <c r="C9" s="16"/>
      <c r="D9" s="17"/>
      <c r="E9" s="18"/>
      <c r="F9" s="23"/>
    </row>
    <row r="10" s="3" customFormat="1" ht="27.2" customHeight="1" spans="1:6">
      <c r="A10" s="19" t="s">
        <v>1598</v>
      </c>
      <c r="B10" s="16"/>
      <c r="C10" s="16"/>
      <c r="D10" s="17"/>
      <c r="E10" s="18"/>
      <c r="F10" s="23"/>
    </row>
    <row r="11" s="3" customFormat="1" ht="27.2" customHeight="1" spans="1:6">
      <c r="A11" s="22" t="s">
        <v>1599</v>
      </c>
      <c r="B11" s="16"/>
      <c r="C11" s="16"/>
      <c r="D11" s="17"/>
      <c r="E11" s="18"/>
      <c r="F11" s="23"/>
    </row>
    <row r="12" s="3" customFormat="1" ht="27.2" customHeight="1" spans="1:6">
      <c r="A12" s="19" t="s">
        <v>1600</v>
      </c>
      <c r="B12" s="16"/>
      <c r="C12" s="16"/>
      <c r="D12" s="17"/>
      <c r="E12" s="18"/>
      <c r="F12" s="23"/>
    </row>
  </sheetData>
  <mergeCells count="5">
    <mergeCell ref="A2:E2"/>
    <mergeCell ref="D4:E4"/>
    <mergeCell ref="A4:A5"/>
    <mergeCell ref="B4:B5"/>
    <mergeCell ref="C4:C5"/>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F12"/>
  <sheetViews>
    <sheetView workbookViewId="0">
      <selection activeCell="F29" sqref="F29"/>
    </sheetView>
  </sheetViews>
  <sheetFormatPr defaultColWidth="7.875" defaultRowHeight="14.25" outlineLevelCol="5"/>
  <cols>
    <col min="1" max="1" width="45.875" style="4" customWidth="1"/>
    <col min="2" max="2" width="18.75" style="4" customWidth="1"/>
    <col min="3" max="4" width="18.375" style="4" customWidth="1"/>
    <col min="5" max="5" width="15.75" style="4" customWidth="1"/>
    <col min="6" max="6" width="11.125" style="4" customWidth="1"/>
    <col min="7" max="256" width="7.875" style="4"/>
    <col min="257" max="257" width="45.875" style="4" customWidth="1"/>
    <col min="258" max="258" width="18.75" style="4" customWidth="1"/>
    <col min="259" max="260" width="18.375" style="4" customWidth="1"/>
    <col min="261" max="261" width="15.75" style="4" customWidth="1"/>
    <col min="262" max="262" width="11.125" style="4" customWidth="1"/>
    <col min="263" max="512" width="7.875" style="4"/>
    <col min="513" max="513" width="45.875" style="4" customWidth="1"/>
    <col min="514" max="514" width="18.75" style="4" customWidth="1"/>
    <col min="515" max="516" width="18.375" style="4" customWidth="1"/>
    <col min="517" max="517" width="15.75" style="4" customWidth="1"/>
    <col min="518" max="518" width="11.125" style="4" customWidth="1"/>
    <col min="519" max="768" width="7.875" style="4"/>
    <col min="769" max="769" width="45.875" style="4" customWidth="1"/>
    <col min="770" max="770" width="18.75" style="4" customWidth="1"/>
    <col min="771" max="772" width="18.375" style="4" customWidth="1"/>
    <col min="773" max="773" width="15.75" style="4" customWidth="1"/>
    <col min="774" max="774" width="11.125" style="4" customWidth="1"/>
    <col min="775" max="1024" width="7.875" style="4"/>
    <col min="1025" max="1025" width="45.875" style="4" customWidth="1"/>
    <col min="1026" max="1026" width="18.75" style="4" customWidth="1"/>
    <col min="1027" max="1028" width="18.375" style="4" customWidth="1"/>
    <col min="1029" max="1029" width="15.75" style="4" customWidth="1"/>
    <col min="1030" max="1030" width="11.125" style="4" customWidth="1"/>
    <col min="1031" max="1280" width="7.875" style="4"/>
    <col min="1281" max="1281" width="45.875" style="4" customWidth="1"/>
    <col min="1282" max="1282" width="18.75" style="4" customWidth="1"/>
    <col min="1283" max="1284" width="18.375" style="4" customWidth="1"/>
    <col min="1285" max="1285" width="15.75" style="4" customWidth="1"/>
    <col min="1286" max="1286" width="11.125" style="4" customWidth="1"/>
    <col min="1287" max="1536" width="7.875" style="4"/>
    <col min="1537" max="1537" width="45.875" style="4" customWidth="1"/>
    <col min="1538" max="1538" width="18.75" style="4" customWidth="1"/>
    <col min="1539" max="1540" width="18.375" style="4" customWidth="1"/>
    <col min="1541" max="1541" width="15.75" style="4" customWidth="1"/>
    <col min="1542" max="1542" width="11.125" style="4" customWidth="1"/>
    <col min="1543" max="1792" width="7.875" style="4"/>
    <col min="1793" max="1793" width="45.875" style="4" customWidth="1"/>
    <col min="1794" max="1794" width="18.75" style="4" customWidth="1"/>
    <col min="1795" max="1796" width="18.375" style="4" customWidth="1"/>
    <col min="1797" max="1797" width="15.75" style="4" customWidth="1"/>
    <col min="1798" max="1798" width="11.125" style="4" customWidth="1"/>
    <col min="1799" max="2048" width="7.875" style="4"/>
    <col min="2049" max="2049" width="45.875" style="4" customWidth="1"/>
    <col min="2050" max="2050" width="18.75" style="4" customWidth="1"/>
    <col min="2051" max="2052" width="18.375" style="4" customWidth="1"/>
    <col min="2053" max="2053" width="15.75" style="4" customWidth="1"/>
    <col min="2054" max="2054" width="11.125" style="4" customWidth="1"/>
    <col min="2055" max="2304" width="7.875" style="4"/>
    <col min="2305" max="2305" width="45.875" style="4" customWidth="1"/>
    <col min="2306" max="2306" width="18.75" style="4" customWidth="1"/>
    <col min="2307" max="2308" width="18.375" style="4" customWidth="1"/>
    <col min="2309" max="2309" width="15.75" style="4" customWidth="1"/>
    <col min="2310" max="2310" width="11.125" style="4" customWidth="1"/>
    <col min="2311" max="2560" width="7.875" style="4"/>
    <col min="2561" max="2561" width="45.875" style="4" customWidth="1"/>
    <col min="2562" max="2562" width="18.75" style="4" customWidth="1"/>
    <col min="2563" max="2564" width="18.375" style="4" customWidth="1"/>
    <col min="2565" max="2565" width="15.75" style="4" customWidth="1"/>
    <col min="2566" max="2566" width="11.125" style="4" customWidth="1"/>
    <col min="2567" max="2816" width="7.875" style="4"/>
    <col min="2817" max="2817" width="45.875" style="4" customWidth="1"/>
    <col min="2818" max="2818" width="18.75" style="4" customWidth="1"/>
    <col min="2819" max="2820" width="18.375" style="4" customWidth="1"/>
    <col min="2821" max="2821" width="15.75" style="4" customWidth="1"/>
    <col min="2822" max="2822" width="11.125" style="4" customWidth="1"/>
    <col min="2823" max="3072" width="7.875" style="4"/>
    <col min="3073" max="3073" width="45.875" style="4" customWidth="1"/>
    <col min="3074" max="3074" width="18.75" style="4" customWidth="1"/>
    <col min="3075" max="3076" width="18.375" style="4" customWidth="1"/>
    <col min="3077" max="3077" width="15.75" style="4" customWidth="1"/>
    <col min="3078" max="3078" width="11.125" style="4" customWidth="1"/>
    <col min="3079" max="3328" width="7.875" style="4"/>
    <col min="3329" max="3329" width="45.875" style="4" customWidth="1"/>
    <col min="3330" max="3330" width="18.75" style="4" customWidth="1"/>
    <col min="3331" max="3332" width="18.375" style="4" customWidth="1"/>
    <col min="3333" max="3333" width="15.75" style="4" customWidth="1"/>
    <col min="3334" max="3334" width="11.125" style="4" customWidth="1"/>
    <col min="3335" max="3584" width="7.875" style="4"/>
    <col min="3585" max="3585" width="45.875" style="4" customWidth="1"/>
    <col min="3586" max="3586" width="18.75" style="4" customWidth="1"/>
    <col min="3587" max="3588" width="18.375" style="4" customWidth="1"/>
    <col min="3589" max="3589" width="15.75" style="4" customWidth="1"/>
    <col min="3590" max="3590" width="11.125" style="4" customWidth="1"/>
    <col min="3591" max="3840" width="7.875" style="4"/>
    <col min="3841" max="3841" width="45.875" style="4" customWidth="1"/>
    <col min="3842" max="3842" width="18.75" style="4" customWidth="1"/>
    <col min="3843" max="3844" width="18.375" style="4" customWidth="1"/>
    <col min="3845" max="3845" width="15.75" style="4" customWidth="1"/>
    <col min="3846" max="3846" width="11.125" style="4" customWidth="1"/>
    <col min="3847" max="4096" width="7.875" style="4"/>
    <col min="4097" max="4097" width="45.875" style="4" customWidth="1"/>
    <col min="4098" max="4098" width="18.75" style="4" customWidth="1"/>
    <col min="4099" max="4100" width="18.375" style="4" customWidth="1"/>
    <col min="4101" max="4101" width="15.75" style="4" customWidth="1"/>
    <col min="4102" max="4102" width="11.125" style="4" customWidth="1"/>
    <col min="4103" max="4352" width="7.875" style="4"/>
    <col min="4353" max="4353" width="45.875" style="4" customWidth="1"/>
    <col min="4354" max="4354" width="18.75" style="4" customWidth="1"/>
    <col min="4355" max="4356" width="18.375" style="4" customWidth="1"/>
    <col min="4357" max="4357" width="15.75" style="4" customWidth="1"/>
    <col min="4358" max="4358" width="11.125" style="4" customWidth="1"/>
    <col min="4359" max="4608" width="7.875" style="4"/>
    <col min="4609" max="4609" width="45.875" style="4" customWidth="1"/>
    <col min="4610" max="4610" width="18.75" style="4" customWidth="1"/>
    <col min="4611" max="4612" width="18.375" style="4" customWidth="1"/>
    <col min="4613" max="4613" width="15.75" style="4" customWidth="1"/>
    <col min="4614" max="4614" width="11.125" style="4" customWidth="1"/>
    <col min="4615" max="4864" width="7.875" style="4"/>
    <col min="4865" max="4865" width="45.875" style="4" customWidth="1"/>
    <col min="4866" max="4866" width="18.75" style="4" customWidth="1"/>
    <col min="4867" max="4868" width="18.375" style="4" customWidth="1"/>
    <col min="4869" max="4869" width="15.75" style="4" customWidth="1"/>
    <col min="4870" max="4870" width="11.125" style="4" customWidth="1"/>
    <col min="4871" max="5120" width="7.875" style="4"/>
    <col min="5121" max="5121" width="45.875" style="4" customWidth="1"/>
    <col min="5122" max="5122" width="18.75" style="4" customWidth="1"/>
    <col min="5123" max="5124" width="18.375" style="4" customWidth="1"/>
    <col min="5125" max="5125" width="15.75" style="4" customWidth="1"/>
    <col min="5126" max="5126" width="11.125" style="4" customWidth="1"/>
    <col min="5127" max="5376" width="7.875" style="4"/>
    <col min="5377" max="5377" width="45.875" style="4" customWidth="1"/>
    <col min="5378" max="5378" width="18.75" style="4" customWidth="1"/>
    <col min="5379" max="5380" width="18.375" style="4" customWidth="1"/>
    <col min="5381" max="5381" width="15.75" style="4" customWidth="1"/>
    <col min="5382" max="5382" width="11.125" style="4" customWidth="1"/>
    <col min="5383" max="5632" width="7.875" style="4"/>
    <col min="5633" max="5633" width="45.875" style="4" customWidth="1"/>
    <col min="5634" max="5634" width="18.75" style="4" customWidth="1"/>
    <col min="5635" max="5636" width="18.375" style="4" customWidth="1"/>
    <col min="5637" max="5637" width="15.75" style="4" customWidth="1"/>
    <col min="5638" max="5638" width="11.125" style="4" customWidth="1"/>
    <col min="5639" max="5888" width="7.875" style="4"/>
    <col min="5889" max="5889" width="45.875" style="4" customWidth="1"/>
    <col min="5890" max="5890" width="18.75" style="4" customWidth="1"/>
    <col min="5891" max="5892" width="18.375" style="4" customWidth="1"/>
    <col min="5893" max="5893" width="15.75" style="4" customWidth="1"/>
    <col min="5894" max="5894" width="11.125" style="4" customWidth="1"/>
    <col min="5895" max="6144" width="7.875" style="4"/>
    <col min="6145" max="6145" width="45.875" style="4" customWidth="1"/>
    <col min="6146" max="6146" width="18.75" style="4" customWidth="1"/>
    <col min="6147" max="6148" width="18.375" style="4" customWidth="1"/>
    <col min="6149" max="6149" width="15.75" style="4" customWidth="1"/>
    <col min="6150" max="6150" width="11.125" style="4" customWidth="1"/>
    <col min="6151" max="6400" width="7.875" style="4"/>
    <col min="6401" max="6401" width="45.875" style="4" customWidth="1"/>
    <col min="6402" max="6402" width="18.75" style="4" customWidth="1"/>
    <col min="6403" max="6404" width="18.375" style="4" customWidth="1"/>
    <col min="6405" max="6405" width="15.75" style="4" customWidth="1"/>
    <col min="6406" max="6406" width="11.125" style="4" customWidth="1"/>
    <col min="6407" max="6656" width="7.875" style="4"/>
    <col min="6657" max="6657" width="45.875" style="4" customWidth="1"/>
    <col min="6658" max="6658" width="18.75" style="4" customWidth="1"/>
    <col min="6659" max="6660" width="18.375" style="4" customWidth="1"/>
    <col min="6661" max="6661" width="15.75" style="4" customWidth="1"/>
    <col min="6662" max="6662" width="11.125" style="4" customWidth="1"/>
    <col min="6663" max="6912" width="7.875" style="4"/>
    <col min="6913" max="6913" width="45.875" style="4" customWidth="1"/>
    <col min="6914" max="6914" width="18.75" style="4" customWidth="1"/>
    <col min="6915" max="6916" width="18.375" style="4" customWidth="1"/>
    <col min="6917" max="6917" width="15.75" style="4" customWidth="1"/>
    <col min="6918" max="6918" width="11.125" style="4" customWidth="1"/>
    <col min="6919" max="7168" width="7.875" style="4"/>
    <col min="7169" max="7169" width="45.875" style="4" customWidth="1"/>
    <col min="7170" max="7170" width="18.75" style="4" customWidth="1"/>
    <col min="7171" max="7172" width="18.375" style="4" customWidth="1"/>
    <col min="7173" max="7173" width="15.75" style="4" customWidth="1"/>
    <col min="7174" max="7174" width="11.125" style="4" customWidth="1"/>
    <col min="7175" max="7424" width="7.875" style="4"/>
    <col min="7425" max="7425" width="45.875" style="4" customWidth="1"/>
    <col min="7426" max="7426" width="18.75" style="4" customWidth="1"/>
    <col min="7427" max="7428" width="18.375" style="4" customWidth="1"/>
    <col min="7429" max="7429" width="15.75" style="4" customWidth="1"/>
    <col min="7430" max="7430" width="11.125" style="4" customWidth="1"/>
    <col min="7431" max="7680" width="7.875" style="4"/>
    <col min="7681" max="7681" width="45.875" style="4" customWidth="1"/>
    <col min="7682" max="7682" width="18.75" style="4" customWidth="1"/>
    <col min="7683" max="7684" width="18.375" style="4" customWidth="1"/>
    <col min="7685" max="7685" width="15.75" style="4" customWidth="1"/>
    <col min="7686" max="7686" width="11.125" style="4" customWidth="1"/>
    <col min="7687" max="7936" width="7.875" style="4"/>
    <col min="7937" max="7937" width="45.875" style="4" customWidth="1"/>
    <col min="7938" max="7938" width="18.75" style="4" customWidth="1"/>
    <col min="7939" max="7940" width="18.375" style="4" customWidth="1"/>
    <col min="7941" max="7941" width="15.75" style="4" customWidth="1"/>
    <col min="7942" max="7942" width="11.125" style="4" customWidth="1"/>
    <col min="7943" max="8192" width="7.875" style="4"/>
    <col min="8193" max="8193" width="45.875" style="4" customWidth="1"/>
    <col min="8194" max="8194" width="18.75" style="4" customWidth="1"/>
    <col min="8195" max="8196" width="18.375" style="4" customWidth="1"/>
    <col min="8197" max="8197" width="15.75" style="4" customWidth="1"/>
    <col min="8198" max="8198" width="11.125" style="4" customWidth="1"/>
    <col min="8199" max="8448" width="7.875" style="4"/>
    <col min="8449" max="8449" width="45.875" style="4" customWidth="1"/>
    <col min="8450" max="8450" width="18.75" style="4" customWidth="1"/>
    <col min="8451" max="8452" width="18.375" style="4" customWidth="1"/>
    <col min="8453" max="8453" width="15.75" style="4" customWidth="1"/>
    <col min="8454" max="8454" width="11.125" style="4" customWidth="1"/>
    <col min="8455" max="8704" width="7.875" style="4"/>
    <col min="8705" max="8705" width="45.875" style="4" customWidth="1"/>
    <col min="8706" max="8706" width="18.75" style="4" customWidth="1"/>
    <col min="8707" max="8708" width="18.375" style="4" customWidth="1"/>
    <col min="8709" max="8709" width="15.75" style="4" customWidth="1"/>
    <col min="8710" max="8710" width="11.125" style="4" customWidth="1"/>
    <col min="8711" max="8960" width="7.875" style="4"/>
    <col min="8961" max="8961" width="45.875" style="4" customWidth="1"/>
    <col min="8962" max="8962" width="18.75" style="4" customWidth="1"/>
    <col min="8963" max="8964" width="18.375" style="4" customWidth="1"/>
    <col min="8965" max="8965" width="15.75" style="4" customWidth="1"/>
    <col min="8966" max="8966" width="11.125" style="4" customWidth="1"/>
    <col min="8967" max="9216" width="7.875" style="4"/>
    <col min="9217" max="9217" width="45.875" style="4" customWidth="1"/>
    <col min="9218" max="9218" width="18.75" style="4" customWidth="1"/>
    <col min="9219" max="9220" width="18.375" style="4" customWidth="1"/>
    <col min="9221" max="9221" width="15.75" style="4" customWidth="1"/>
    <col min="9222" max="9222" width="11.125" style="4" customWidth="1"/>
    <col min="9223" max="9472" width="7.875" style="4"/>
    <col min="9473" max="9473" width="45.875" style="4" customWidth="1"/>
    <col min="9474" max="9474" width="18.75" style="4" customWidth="1"/>
    <col min="9475" max="9476" width="18.375" style="4" customWidth="1"/>
    <col min="9477" max="9477" width="15.75" style="4" customWidth="1"/>
    <col min="9478" max="9478" width="11.125" style="4" customWidth="1"/>
    <col min="9479" max="9728" width="7.875" style="4"/>
    <col min="9729" max="9729" width="45.875" style="4" customWidth="1"/>
    <col min="9730" max="9730" width="18.75" style="4" customWidth="1"/>
    <col min="9731" max="9732" width="18.375" style="4" customWidth="1"/>
    <col min="9733" max="9733" width="15.75" style="4" customWidth="1"/>
    <col min="9734" max="9734" width="11.125" style="4" customWidth="1"/>
    <col min="9735" max="9984" width="7.875" style="4"/>
    <col min="9985" max="9985" width="45.875" style="4" customWidth="1"/>
    <col min="9986" max="9986" width="18.75" style="4" customWidth="1"/>
    <col min="9987" max="9988" width="18.375" style="4" customWidth="1"/>
    <col min="9989" max="9989" width="15.75" style="4" customWidth="1"/>
    <col min="9990" max="9990" width="11.125" style="4" customWidth="1"/>
    <col min="9991" max="10240" width="7.875" style="4"/>
    <col min="10241" max="10241" width="45.875" style="4" customWidth="1"/>
    <col min="10242" max="10242" width="18.75" style="4" customWidth="1"/>
    <col min="10243" max="10244" width="18.375" style="4" customWidth="1"/>
    <col min="10245" max="10245" width="15.75" style="4" customWidth="1"/>
    <col min="10246" max="10246" width="11.125" style="4" customWidth="1"/>
    <col min="10247" max="10496" width="7.875" style="4"/>
    <col min="10497" max="10497" width="45.875" style="4" customWidth="1"/>
    <col min="10498" max="10498" width="18.75" style="4" customWidth="1"/>
    <col min="10499" max="10500" width="18.375" style="4" customWidth="1"/>
    <col min="10501" max="10501" width="15.75" style="4" customWidth="1"/>
    <col min="10502" max="10502" width="11.125" style="4" customWidth="1"/>
    <col min="10503" max="10752" width="7.875" style="4"/>
    <col min="10753" max="10753" width="45.875" style="4" customWidth="1"/>
    <col min="10754" max="10754" width="18.75" style="4" customWidth="1"/>
    <col min="10755" max="10756" width="18.375" style="4" customWidth="1"/>
    <col min="10757" max="10757" width="15.75" style="4" customWidth="1"/>
    <col min="10758" max="10758" width="11.125" style="4" customWidth="1"/>
    <col min="10759" max="11008" width="7.875" style="4"/>
    <col min="11009" max="11009" width="45.875" style="4" customWidth="1"/>
    <col min="11010" max="11010" width="18.75" style="4" customWidth="1"/>
    <col min="11011" max="11012" width="18.375" style="4" customWidth="1"/>
    <col min="11013" max="11013" width="15.75" style="4" customWidth="1"/>
    <col min="11014" max="11014" width="11.125" style="4" customWidth="1"/>
    <col min="11015" max="11264" width="7.875" style="4"/>
    <col min="11265" max="11265" width="45.875" style="4" customWidth="1"/>
    <col min="11266" max="11266" width="18.75" style="4" customWidth="1"/>
    <col min="11267" max="11268" width="18.375" style="4" customWidth="1"/>
    <col min="11269" max="11269" width="15.75" style="4" customWidth="1"/>
    <col min="11270" max="11270" width="11.125" style="4" customWidth="1"/>
    <col min="11271" max="11520" width="7.875" style="4"/>
    <col min="11521" max="11521" width="45.875" style="4" customWidth="1"/>
    <col min="11522" max="11522" width="18.75" style="4" customWidth="1"/>
    <col min="11523" max="11524" width="18.375" style="4" customWidth="1"/>
    <col min="11525" max="11525" width="15.75" style="4" customWidth="1"/>
    <col min="11526" max="11526" width="11.125" style="4" customWidth="1"/>
    <col min="11527" max="11776" width="7.875" style="4"/>
    <col min="11777" max="11777" width="45.875" style="4" customWidth="1"/>
    <col min="11778" max="11778" width="18.75" style="4" customWidth="1"/>
    <col min="11779" max="11780" width="18.375" style="4" customWidth="1"/>
    <col min="11781" max="11781" width="15.75" style="4" customWidth="1"/>
    <col min="11782" max="11782" width="11.125" style="4" customWidth="1"/>
    <col min="11783" max="12032" width="7.875" style="4"/>
    <col min="12033" max="12033" width="45.875" style="4" customWidth="1"/>
    <col min="12034" max="12034" width="18.75" style="4" customWidth="1"/>
    <col min="12035" max="12036" width="18.375" style="4" customWidth="1"/>
    <col min="12037" max="12037" width="15.75" style="4" customWidth="1"/>
    <col min="12038" max="12038" width="11.125" style="4" customWidth="1"/>
    <col min="12039" max="12288" width="7.875" style="4"/>
    <col min="12289" max="12289" width="45.875" style="4" customWidth="1"/>
    <col min="12290" max="12290" width="18.75" style="4" customWidth="1"/>
    <col min="12291" max="12292" width="18.375" style="4" customWidth="1"/>
    <col min="12293" max="12293" width="15.75" style="4" customWidth="1"/>
    <col min="12294" max="12294" width="11.125" style="4" customWidth="1"/>
    <col min="12295" max="12544" width="7.875" style="4"/>
    <col min="12545" max="12545" width="45.875" style="4" customWidth="1"/>
    <col min="12546" max="12546" width="18.75" style="4" customWidth="1"/>
    <col min="12547" max="12548" width="18.375" style="4" customWidth="1"/>
    <col min="12549" max="12549" width="15.75" style="4" customWidth="1"/>
    <col min="12550" max="12550" width="11.125" style="4" customWidth="1"/>
    <col min="12551" max="12800" width="7.875" style="4"/>
    <col min="12801" max="12801" width="45.875" style="4" customWidth="1"/>
    <col min="12802" max="12802" width="18.75" style="4" customWidth="1"/>
    <col min="12803" max="12804" width="18.375" style="4" customWidth="1"/>
    <col min="12805" max="12805" width="15.75" style="4" customWidth="1"/>
    <col min="12806" max="12806" width="11.125" style="4" customWidth="1"/>
    <col min="12807" max="13056" width="7.875" style="4"/>
    <col min="13057" max="13057" width="45.875" style="4" customWidth="1"/>
    <col min="13058" max="13058" width="18.75" style="4" customWidth="1"/>
    <col min="13059" max="13060" width="18.375" style="4" customWidth="1"/>
    <col min="13061" max="13061" width="15.75" style="4" customWidth="1"/>
    <col min="13062" max="13062" width="11.125" style="4" customWidth="1"/>
    <col min="13063" max="13312" width="7.875" style="4"/>
    <col min="13313" max="13313" width="45.875" style="4" customWidth="1"/>
    <col min="13314" max="13314" width="18.75" style="4" customWidth="1"/>
    <col min="13315" max="13316" width="18.375" style="4" customWidth="1"/>
    <col min="13317" max="13317" width="15.75" style="4" customWidth="1"/>
    <col min="13318" max="13318" width="11.125" style="4" customWidth="1"/>
    <col min="13319" max="13568" width="7.875" style="4"/>
    <col min="13569" max="13569" width="45.875" style="4" customWidth="1"/>
    <col min="13570" max="13570" width="18.75" style="4" customWidth="1"/>
    <col min="13571" max="13572" width="18.375" style="4" customWidth="1"/>
    <col min="13573" max="13573" width="15.75" style="4" customWidth="1"/>
    <col min="13574" max="13574" width="11.125" style="4" customWidth="1"/>
    <col min="13575" max="13824" width="7.875" style="4"/>
    <col min="13825" max="13825" width="45.875" style="4" customWidth="1"/>
    <col min="13826" max="13826" width="18.75" style="4" customWidth="1"/>
    <col min="13827" max="13828" width="18.375" style="4" customWidth="1"/>
    <col min="13829" max="13829" width="15.75" style="4" customWidth="1"/>
    <col min="13830" max="13830" width="11.125" style="4" customWidth="1"/>
    <col min="13831" max="14080" width="7.875" style="4"/>
    <col min="14081" max="14081" width="45.875" style="4" customWidth="1"/>
    <col min="14082" max="14082" width="18.75" style="4" customWidth="1"/>
    <col min="14083" max="14084" width="18.375" style="4" customWidth="1"/>
    <col min="14085" max="14085" width="15.75" style="4" customWidth="1"/>
    <col min="14086" max="14086" width="11.125" style="4" customWidth="1"/>
    <col min="14087" max="14336" width="7.875" style="4"/>
    <col min="14337" max="14337" width="45.875" style="4" customWidth="1"/>
    <col min="14338" max="14338" width="18.75" style="4" customWidth="1"/>
    <col min="14339" max="14340" width="18.375" style="4" customWidth="1"/>
    <col min="14341" max="14341" width="15.75" style="4" customWidth="1"/>
    <col min="14342" max="14342" width="11.125" style="4" customWidth="1"/>
    <col min="14343" max="14592" width="7.875" style="4"/>
    <col min="14593" max="14593" width="45.875" style="4" customWidth="1"/>
    <col min="14594" max="14594" width="18.75" style="4" customWidth="1"/>
    <col min="14595" max="14596" width="18.375" style="4" customWidth="1"/>
    <col min="14597" max="14597" width="15.75" style="4" customWidth="1"/>
    <col min="14598" max="14598" width="11.125" style="4" customWidth="1"/>
    <col min="14599" max="14848" width="7.875" style="4"/>
    <col min="14849" max="14849" width="45.875" style="4" customWidth="1"/>
    <col min="14850" max="14850" width="18.75" style="4" customWidth="1"/>
    <col min="14851" max="14852" width="18.375" style="4" customWidth="1"/>
    <col min="14853" max="14853" width="15.75" style="4" customWidth="1"/>
    <col min="14854" max="14854" width="11.125" style="4" customWidth="1"/>
    <col min="14855" max="15104" width="7.875" style="4"/>
    <col min="15105" max="15105" width="45.875" style="4" customWidth="1"/>
    <col min="15106" max="15106" width="18.75" style="4" customWidth="1"/>
    <col min="15107" max="15108" width="18.375" style="4" customWidth="1"/>
    <col min="15109" max="15109" width="15.75" style="4" customWidth="1"/>
    <col min="15110" max="15110" width="11.125" style="4" customWidth="1"/>
    <col min="15111" max="15360" width="7.875" style="4"/>
    <col min="15361" max="15361" width="45.875" style="4" customWidth="1"/>
    <col min="15362" max="15362" width="18.75" style="4" customWidth="1"/>
    <col min="15363" max="15364" width="18.375" style="4" customWidth="1"/>
    <col min="15365" max="15365" width="15.75" style="4" customWidth="1"/>
    <col min="15366" max="15366" width="11.125" style="4" customWidth="1"/>
    <col min="15367" max="15616" width="7.875" style="4"/>
    <col min="15617" max="15617" width="45.875" style="4" customWidth="1"/>
    <col min="15618" max="15618" width="18.75" style="4" customWidth="1"/>
    <col min="15619" max="15620" width="18.375" style="4" customWidth="1"/>
    <col min="15621" max="15621" width="15.75" style="4" customWidth="1"/>
    <col min="15622" max="15622" width="11.125" style="4" customWidth="1"/>
    <col min="15623" max="15872" width="7.875" style="4"/>
    <col min="15873" max="15873" width="45.875" style="4" customWidth="1"/>
    <col min="15874" max="15874" width="18.75" style="4" customWidth="1"/>
    <col min="15875" max="15876" width="18.375" style="4" customWidth="1"/>
    <col min="15877" max="15877" width="15.75" style="4" customWidth="1"/>
    <col min="15878" max="15878" width="11.125" style="4" customWidth="1"/>
    <col min="15879" max="16128" width="7.875" style="4"/>
    <col min="16129" max="16129" width="45.875" style="4" customWidth="1"/>
    <col min="16130" max="16130" width="18.75" style="4" customWidth="1"/>
    <col min="16131" max="16132" width="18.375" style="4" customWidth="1"/>
    <col min="16133" max="16133" width="15.75" style="4" customWidth="1"/>
    <col min="16134" max="16134" width="11.125" style="4" customWidth="1"/>
    <col min="16135" max="16384" width="7.875" style="4"/>
  </cols>
  <sheetData>
    <row r="1" ht="36.75" customHeight="1" spans="1:5">
      <c r="A1" s="5" t="s">
        <v>1601</v>
      </c>
      <c r="B1" s="5"/>
      <c r="C1" s="5"/>
      <c r="D1" s="5"/>
      <c r="E1" s="5"/>
    </row>
    <row r="2" ht="27.75" customHeight="1" spans="1:5">
      <c r="A2" s="6" t="s">
        <v>1602</v>
      </c>
      <c r="B2" s="7"/>
      <c r="C2" s="7"/>
      <c r="D2" s="7"/>
      <c r="E2" s="8" t="s">
        <v>1588</v>
      </c>
    </row>
    <row r="3" s="1" customFormat="1" ht="27.2" customHeight="1" spans="1:6">
      <c r="A3" s="9" t="s">
        <v>1589</v>
      </c>
      <c r="B3" s="10" t="s">
        <v>1590</v>
      </c>
      <c r="C3" s="10" t="s">
        <v>1565</v>
      </c>
      <c r="D3" s="11" t="s">
        <v>1591</v>
      </c>
      <c r="E3" s="11"/>
      <c r="F3" s="12"/>
    </row>
    <row r="4" s="1" customFormat="1" ht="27.2" customHeight="1" spans="1:6">
      <c r="A4" s="13"/>
      <c r="B4" s="14"/>
      <c r="C4" s="14"/>
      <c r="D4" s="11" t="s">
        <v>1592</v>
      </c>
      <c r="E4" s="11" t="s">
        <v>1593</v>
      </c>
      <c r="F4" s="12"/>
    </row>
    <row r="5" s="2" customFormat="1" ht="27.2" customHeight="1" spans="1:5">
      <c r="A5" s="15" t="s">
        <v>1603</v>
      </c>
      <c r="B5" s="16">
        <f>SUM(B6:B11)</f>
        <v>6420</v>
      </c>
      <c r="C5" s="16">
        <f>SUM(C6:C11)</f>
        <v>8022</v>
      </c>
      <c r="D5" s="17">
        <f>C5-B5</f>
        <v>1602</v>
      </c>
      <c r="E5" s="18">
        <f>IF(B5=0,,D5/B5*100)</f>
        <v>24.9532710280374</v>
      </c>
    </row>
    <row r="6" s="3" customFormat="1" ht="27.2" customHeight="1" spans="1:5">
      <c r="A6" s="19" t="s">
        <v>1604</v>
      </c>
      <c r="B6" s="20"/>
      <c r="C6" s="21"/>
      <c r="D6" s="17">
        <f>C6-B6</f>
        <v>0</v>
      </c>
      <c r="E6" s="18">
        <f>IF(B6=0,,D6/B6*100)</f>
        <v>0</v>
      </c>
    </row>
    <row r="7" s="3" customFormat="1" ht="27.2" customHeight="1" spans="1:5">
      <c r="A7" s="22" t="s">
        <v>1605</v>
      </c>
      <c r="B7" s="16">
        <v>6420</v>
      </c>
      <c r="C7" s="16">
        <v>8022</v>
      </c>
      <c r="D7" s="17">
        <f>C7-B7</f>
        <v>1602</v>
      </c>
      <c r="E7" s="18">
        <f>IF(B7=0,,D7/B7*100)</f>
        <v>24.9532710280374</v>
      </c>
    </row>
    <row r="8" s="3" customFormat="1" ht="27.2" customHeight="1" spans="1:5">
      <c r="A8" s="19" t="s">
        <v>1606</v>
      </c>
      <c r="B8" s="16"/>
      <c r="C8" s="16"/>
      <c r="D8" s="17"/>
      <c r="E8" s="18"/>
    </row>
    <row r="9" s="3" customFormat="1" ht="27.2" customHeight="1" spans="1:5">
      <c r="A9" s="19" t="s">
        <v>1607</v>
      </c>
      <c r="B9" s="16"/>
      <c r="C9" s="16"/>
      <c r="D9" s="17"/>
      <c r="E9" s="18"/>
    </row>
    <row r="10" s="3" customFormat="1" ht="27.2" customHeight="1" spans="1:6">
      <c r="A10" s="19" t="s">
        <v>1608</v>
      </c>
      <c r="B10" s="16"/>
      <c r="C10" s="16"/>
      <c r="D10" s="17"/>
      <c r="E10" s="18"/>
      <c r="F10" s="23"/>
    </row>
    <row r="11" s="3" customFormat="1" ht="27.2" customHeight="1" spans="1:5">
      <c r="A11" s="19" t="s">
        <v>1609</v>
      </c>
      <c r="B11" s="16"/>
      <c r="C11" s="16"/>
      <c r="D11" s="17"/>
      <c r="E11" s="18"/>
    </row>
    <row r="12" ht="27.75" customHeight="1"/>
  </sheetData>
  <mergeCells count="5">
    <mergeCell ref="A1:E1"/>
    <mergeCell ref="D3:E3"/>
    <mergeCell ref="A3:A4"/>
    <mergeCell ref="B3:B4"/>
    <mergeCell ref="C3:C4"/>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showGridLines="0" workbookViewId="0">
      <pane ySplit="5" topLeftCell="A6" activePane="bottomLeft" state="frozen"/>
      <selection/>
      <selection pane="bottomLeft" activeCell="A1" sqref="$A1:$XFD1048576"/>
    </sheetView>
  </sheetViews>
  <sheetFormatPr defaultColWidth="9" defaultRowHeight="13.5" customHeight="1" outlineLevelCol="5"/>
  <cols>
    <col min="2" max="2" width="32.125" customWidth="1"/>
    <col min="3" max="6" width="19.875" customWidth="1"/>
  </cols>
  <sheetData>
    <row r="1" ht="18" customHeight="1" spans="1:6">
      <c r="A1" s="402" t="s">
        <v>21</v>
      </c>
      <c r="B1" s="403"/>
      <c r="C1" s="403"/>
      <c r="D1" s="403"/>
      <c r="E1" s="403"/>
      <c r="F1" s="403"/>
    </row>
    <row r="2" ht="22.5" customHeight="1" spans="1:6">
      <c r="A2" s="404" t="s">
        <v>22</v>
      </c>
      <c r="B2" s="404"/>
      <c r="C2" s="405"/>
      <c r="D2" s="405"/>
      <c r="E2" s="405"/>
      <c r="F2" s="405"/>
    </row>
    <row r="3" ht="20.25" customHeight="1" spans="1:6">
      <c r="A3" s="403"/>
      <c r="B3" s="403"/>
      <c r="C3" s="403"/>
      <c r="D3" s="403"/>
      <c r="E3" s="403"/>
      <c r="F3" s="406"/>
    </row>
    <row r="4" ht="31.5" customHeight="1" spans="1:6">
      <c r="A4" s="407" t="s">
        <v>23</v>
      </c>
      <c r="B4" s="408"/>
      <c r="C4" s="409" t="s">
        <v>24</v>
      </c>
      <c r="D4" s="410" t="s">
        <v>25</v>
      </c>
      <c r="E4" s="411"/>
      <c r="F4" s="412"/>
    </row>
    <row r="5" ht="33.75" customHeight="1" spans="1:6">
      <c r="A5" s="413" t="s">
        <v>26</v>
      </c>
      <c r="B5" s="413" t="s">
        <v>27</v>
      </c>
      <c r="C5" s="414"/>
      <c r="D5" s="415" t="s">
        <v>28</v>
      </c>
      <c r="E5" s="416" t="s">
        <v>29</v>
      </c>
      <c r="F5" s="416" t="s">
        <v>30</v>
      </c>
    </row>
    <row r="6" ht="20.25" customHeight="1" spans="1:6">
      <c r="A6" s="417">
        <v>101</v>
      </c>
      <c r="B6" s="417" t="s">
        <v>31</v>
      </c>
      <c r="C6" s="418">
        <f>SUM(C7:C22)</f>
        <v>58970</v>
      </c>
      <c r="D6" s="418">
        <f>SUM(D7:D22)</f>
        <v>49550</v>
      </c>
      <c r="E6" s="419">
        <f t="shared" ref="E6:E31" si="0">IFERROR((D6/C6)*100%,"")</f>
        <v>0.840257758182127</v>
      </c>
      <c r="F6" s="420" t="str">
        <f>IFERROR((D6/#REF!)*100%,"")</f>
        <v/>
      </c>
    </row>
    <row r="7" ht="20.25" customHeight="1" spans="1:6">
      <c r="A7" s="421">
        <v>10101</v>
      </c>
      <c r="B7" s="421" t="s">
        <v>32</v>
      </c>
      <c r="C7" s="422">
        <v>28129</v>
      </c>
      <c r="D7" s="422">
        <v>18900</v>
      </c>
      <c r="E7" s="420">
        <f t="shared" si="0"/>
        <v>0.671904440257386</v>
      </c>
      <c r="F7" s="420" t="str">
        <f>IFERROR((D7/#REF!)*100%,"")</f>
        <v/>
      </c>
    </row>
    <row r="8" ht="20.25" customHeight="1" spans="1:6">
      <c r="A8" s="421">
        <v>10104</v>
      </c>
      <c r="B8" s="421" t="s">
        <v>33</v>
      </c>
      <c r="C8" s="422">
        <v>8846</v>
      </c>
      <c r="D8" s="422">
        <v>9050</v>
      </c>
      <c r="E8" s="420">
        <f t="shared" si="0"/>
        <v>1.02306127063079</v>
      </c>
      <c r="F8" s="420" t="str">
        <f>IFERROR((D8/#REF!)*100%,"")</f>
        <v/>
      </c>
    </row>
    <row r="9" ht="20.25" customHeight="1" spans="1:6">
      <c r="A9" s="421">
        <v>10105</v>
      </c>
      <c r="B9" s="421" t="s">
        <v>34</v>
      </c>
      <c r="C9" s="422"/>
      <c r="D9" s="422"/>
      <c r="E9" s="420" t="str">
        <f t="shared" si="0"/>
        <v/>
      </c>
      <c r="F9" s="420" t="str">
        <f>IFERROR((D9/#REF!)*100%,"")</f>
        <v/>
      </c>
    </row>
    <row r="10" ht="20.25" customHeight="1" spans="1:6">
      <c r="A10" s="421">
        <v>10106</v>
      </c>
      <c r="B10" s="421" t="s">
        <v>35</v>
      </c>
      <c r="C10" s="422">
        <v>354</v>
      </c>
      <c r="D10" s="422">
        <v>400</v>
      </c>
      <c r="E10" s="420">
        <f t="shared" si="0"/>
        <v>1.12994350282486</v>
      </c>
      <c r="F10" s="420" t="str">
        <f>IFERROR((D10/#REF!)*100%,"")</f>
        <v/>
      </c>
    </row>
    <row r="11" ht="20.25" customHeight="1" spans="1:6">
      <c r="A11" s="421">
        <v>10107</v>
      </c>
      <c r="B11" s="421" t="s">
        <v>36</v>
      </c>
      <c r="C11" s="422">
        <v>10848</v>
      </c>
      <c r="D11" s="422">
        <v>10000</v>
      </c>
      <c r="E11" s="420">
        <f t="shared" si="0"/>
        <v>0.921828908554572</v>
      </c>
      <c r="F11" s="420" t="str">
        <f>IFERROR((D11/#REF!)*100%,"")</f>
        <v/>
      </c>
    </row>
    <row r="12" ht="20.25" customHeight="1" spans="1:6">
      <c r="A12" s="421">
        <v>10109</v>
      </c>
      <c r="B12" s="421" t="s">
        <v>37</v>
      </c>
      <c r="C12" s="422">
        <v>4541</v>
      </c>
      <c r="D12" s="422">
        <v>2950</v>
      </c>
      <c r="E12" s="420">
        <f t="shared" si="0"/>
        <v>0.649636643911033</v>
      </c>
      <c r="F12" s="420" t="str">
        <f>IFERROR((D12/#REF!)*100%,"")</f>
        <v/>
      </c>
    </row>
    <row r="13" ht="20.25" customHeight="1" spans="1:6">
      <c r="A13" s="421">
        <v>10110</v>
      </c>
      <c r="B13" s="421" t="s">
        <v>38</v>
      </c>
      <c r="C13" s="422">
        <v>1415</v>
      </c>
      <c r="D13" s="422">
        <v>1450</v>
      </c>
      <c r="E13" s="420">
        <f t="shared" si="0"/>
        <v>1.02473498233216</v>
      </c>
      <c r="F13" s="420" t="str">
        <f>IFERROR((D13/#REF!)*100%,"")</f>
        <v/>
      </c>
    </row>
    <row r="14" ht="20.25" customHeight="1" spans="1:6">
      <c r="A14" s="421">
        <v>10111</v>
      </c>
      <c r="B14" s="421" t="s">
        <v>39</v>
      </c>
      <c r="C14" s="422">
        <v>649</v>
      </c>
      <c r="D14" s="422">
        <v>560</v>
      </c>
      <c r="E14" s="420">
        <f t="shared" si="0"/>
        <v>0.86286594761171</v>
      </c>
      <c r="F14" s="420" t="str">
        <f>IFERROR((D14/#REF!)*100%,"")</f>
        <v/>
      </c>
    </row>
    <row r="15" ht="20.25" customHeight="1" spans="1:6">
      <c r="A15" s="421">
        <v>10112</v>
      </c>
      <c r="B15" s="421" t="s">
        <v>40</v>
      </c>
      <c r="C15" s="422">
        <v>2772</v>
      </c>
      <c r="D15" s="422">
        <v>2250</v>
      </c>
      <c r="E15" s="420">
        <f t="shared" si="0"/>
        <v>0.811688311688312</v>
      </c>
      <c r="F15" s="420" t="str">
        <f>IFERROR((D15/#REF!)*100%,"")</f>
        <v/>
      </c>
    </row>
    <row r="16" ht="20.25" customHeight="1" spans="1:6">
      <c r="A16" s="421">
        <v>10113</v>
      </c>
      <c r="B16" s="421" t="s">
        <v>41</v>
      </c>
      <c r="C16" s="422"/>
      <c r="D16" s="422">
        <v>20</v>
      </c>
      <c r="E16" s="420" t="str">
        <f t="shared" si="0"/>
        <v/>
      </c>
      <c r="F16" s="420" t="str">
        <f>IFERROR((D16/#REF!)*100%,"")</f>
        <v/>
      </c>
    </row>
    <row r="17" ht="20.25" customHeight="1" spans="1:6">
      <c r="A17" s="421">
        <v>10114</v>
      </c>
      <c r="B17" s="421" t="s">
        <v>42</v>
      </c>
      <c r="C17" s="422"/>
      <c r="D17" s="422">
        <v>20</v>
      </c>
      <c r="E17" s="420" t="str">
        <f t="shared" si="0"/>
        <v/>
      </c>
      <c r="F17" s="420" t="str">
        <f>IFERROR((D17/#REF!)*100%,"")</f>
        <v/>
      </c>
    </row>
    <row r="18" ht="20.25" customHeight="1" spans="1:6">
      <c r="A18" s="421">
        <v>10118</v>
      </c>
      <c r="B18" s="421" t="s">
        <v>43</v>
      </c>
      <c r="C18" s="422">
        <v>59</v>
      </c>
      <c r="D18" s="422"/>
      <c r="E18" s="420">
        <f t="shared" si="0"/>
        <v>0</v>
      </c>
      <c r="F18" s="420" t="str">
        <f>IFERROR((D18/#REF!)*100%,"")</f>
        <v/>
      </c>
    </row>
    <row r="19" ht="20.25" customHeight="1" spans="1:6">
      <c r="A19" s="421">
        <v>10119</v>
      </c>
      <c r="B19" s="421" t="s">
        <v>44</v>
      </c>
      <c r="C19" s="422">
        <v>767</v>
      </c>
      <c r="D19" s="422">
        <v>3500</v>
      </c>
      <c r="E19" s="420">
        <f t="shared" si="0"/>
        <v>4.5632333767927</v>
      </c>
      <c r="F19" s="420" t="str">
        <f>IFERROR((D19/#REF!)*100%,"")</f>
        <v/>
      </c>
    </row>
    <row r="20" ht="20.25" customHeight="1" spans="1:6">
      <c r="A20" s="421">
        <v>10120</v>
      </c>
      <c r="B20" s="421" t="s">
        <v>45</v>
      </c>
      <c r="C20" s="422"/>
      <c r="D20" s="422"/>
      <c r="E20" s="420" t="str">
        <f t="shared" si="0"/>
        <v/>
      </c>
      <c r="F20" s="420" t="str">
        <f>IFERROR((D20/#REF!)*100%,"")</f>
        <v/>
      </c>
    </row>
    <row r="21" ht="20.25" customHeight="1" spans="1:6">
      <c r="A21" s="421">
        <v>10121</v>
      </c>
      <c r="B21" s="421" t="s">
        <v>46</v>
      </c>
      <c r="C21" s="422">
        <v>590</v>
      </c>
      <c r="D21" s="422">
        <v>450</v>
      </c>
      <c r="E21" s="420">
        <f t="shared" si="0"/>
        <v>0.76271186440678</v>
      </c>
      <c r="F21" s="420" t="str">
        <f>IFERROR((D21/#REF!)*100%,"")</f>
        <v/>
      </c>
    </row>
    <row r="22" ht="20.25" customHeight="1" spans="1:6">
      <c r="A22" s="421">
        <v>10199</v>
      </c>
      <c r="B22" s="421" t="s">
        <v>47</v>
      </c>
      <c r="C22" s="422"/>
      <c r="D22" s="422"/>
      <c r="E22" s="420" t="str">
        <f t="shared" si="0"/>
        <v/>
      </c>
      <c r="F22" s="420" t="str">
        <f>IFERROR((D22/#REF!)*100%,"")</f>
        <v/>
      </c>
    </row>
    <row r="23" ht="20.25" customHeight="1" spans="1:6">
      <c r="A23" s="421">
        <v>103</v>
      </c>
      <c r="B23" s="421" t="s">
        <v>48</v>
      </c>
      <c r="C23" s="418">
        <f>SUM(C24:C31)</f>
        <v>3480</v>
      </c>
      <c r="D23" s="418">
        <f>SUM(D24:D31)</f>
        <v>2830</v>
      </c>
      <c r="E23" s="420">
        <f t="shared" si="0"/>
        <v>0.813218390804598</v>
      </c>
      <c r="F23" s="420" t="str">
        <f>IFERROR((D23/#REF!)*100%,"")</f>
        <v/>
      </c>
    </row>
    <row r="24" ht="20.25" customHeight="1" spans="1:6">
      <c r="A24" s="421">
        <v>10302</v>
      </c>
      <c r="B24" s="421" t="s">
        <v>49</v>
      </c>
      <c r="C24" s="422">
        <v>2923</v>
      </c>
      <c r="D24" s="422">
        <v>1882</v>
      </c>
      <c r="E24" s="420">
        <f t="shared" si="0"/>
        <v>0.64385904892234</v>
      </c>
      <c r="F24" s="420" t="str">
        <f>IFERROR((D24/#REF!)*100%,"")</f>
        <v/>
      </c>
    </row>
    <row r="25" ht="20.25" customHeight="1" spans="1:6">
      <c r="A25" s="421">
        <v>10304</v>
      </c>
      <c r="B25" s="421" t="s">
        <v>50</v>
      </c>
      <c r="C25" s="422">
        <v>164.17</v>
      </c>
      <c r="D25" s="422">
        <v>116</v>
      </c>
      <c r="E25" s="420">
        <f t="shared" si="0"/>
        <v>0.706584637875373</v>
      </c>
      <c r="F25" s="420" t="str">
        <f>IFERROR((D25/#REF!)*100%,"")</f>
        <v/>
      </c>
    </row>
    <row r="26" ht="20.25" customHeight="1" spans="1:6">
      <c r="A26" s="421">
        <v>10305</v>
      </c>
      <c r="B26" s="421" t="s">
        <v>51</v>
      </c>
      <c r="C26" s="422">
        <v>7.3</v>
      </c>
      <c r="D26" s="422">
        <v>7</v>
      </c>
      <c r="E26" s="420">
        <f t="shared" si="0"/>
        <v>0.958904109589041</v>
      </c>
      <c r="F26" s="420" t="str">
        <f>IFERROR((D26/#REF!)*100%,"")</f>
        <v/>
      </c>
    </row>
    <row r="27" ht="20.25" customHeight="1" spans="1:6">
      <c r="A27" s="421">
        <v>10306</v>
      </c>
      <c r="B27" s="421" t="s">
        <v>52</v>
      </c>
      <c r="C27" s="422"/>
      <c r="D27" s="422"/>
      <c r="E27" s="420" t="str">
        <f t="shared" si="0"/>
        <v/>
      </c>
      <c r="F27" s="420" t="str">
        <f>IFERROR((D27/#REF!)*100%,"")</f>
        <v/>
      </c>
    </row>
    <row r="28" ht="20.25" customHeight="1" spans="1:6">
      <c r="A28" s="421">
        <v>10307</v>
      </c>
      <c r="B28" s="421" t="s">
        <v>53</v>
      </c>
      <c r="C28" s="422">
        <v>385.53</v>
      </c>
      <c r="D28" s="422">
        <v>825</v>
      </c>
      <c r="E28" s="420">
        <f t="shared" si="0"/>
        <v>2.13991129095012</v>
      </c>
      <c r="F28" s="420" t="str">
        <f>IFERROR((D28/#REF!)*100%,"")</f>
        <v/>
      </c>
    </row>
    <row r="29" ht="20.25" customHeight="1" spans="1:6">
      <c r="A29" s="421">
        <v>10308</v>
      </c>
      <c r="B29" s="421" t="s">
        <v>54</v>
      </c>
      <c r="C29" s="422"/>
      <c r="D29" s="422"/>
      <c r="E29" s="420" t="str">
        <f t="shared" si="0"/>
        <v/>
      </c>
      <c r="F29" s="420" t="str">
        <f>IFERROR((D29/#REF!)*100%,"")</f>
        <v/>
      </c>
    </row>
    <row r="30" ht="20.25" customHeight="1" spans="1:6">
      <c r="A30" s="423">
        <v>10309</v>
      </c>
      <c r="B30" s="423" t="s">
        <v>55</v>
      </c>
      <c r="C30" s="424"/>
      <c r="D30" s="424"/>
      <c r="E30" s="420" t="str">
        <f t="shared" si="0"/>
        <v/>
      </c>
      <c r="F30" s="420" t="str">
        <f>IFERROR((D30/#REF!)*100%,"")</f>
        <v/>
      </c>
    </row>
    <row r="31" ht="20.25" customHeight="1" spans="1:6">
      <c r="A31" s="423">
        <v>10399</v>
      </c>
      <c r="B31" s="423" t="s">
        <v>56</v>
      </c>
      <c r="C31" s="424"/>
      <c r="D31" s="424"/>
      <c r="E31" s="420" t="str">
        <f t="shared" si="0"/>
        <v/>
      </c>
      <c r="F31" s="420" t="str">
        <f>IFERROR((D31/#REF!)*100%,"")</f>
        <v/>
      </c>
    </row>
    <row r="32" ht="20.25" customHeight="1" spans="1:6">
      <c r="A32" s="425"/>
      <c r="B32" s="425" t="s">
        <v>57</v>
      </c>
      <c r="C32" s="426"/>
      <c r="D32" s="426"/>
      <c r="E32" s="427"/>
      <c r="F32" s="427"/>
    </row>
    <row r="33" ht="20.25" customHeight="1" spans="1:6">
      <c r="A33" s="428" t="s">
        <v>58</v>
      </c>
      <c r="B33" s="429"/>
      <c r="C33" s="430">
        <f>C6+C23</f>
        <v>62450</v>
      </c>
      <c r="D33" s="430">
        <f>D6+D23</f>
        <v>52380</v>
      </c>
      <c r="E33" s="420">
        <f>IFERROR((D33/C33)*100%,"")</f>
        <v>0.83875100080064</v>
      </c>
      <c r="F33" s="420" t="str">
        <f>IFERROR((D33/#REF!)*100%,"")</f>
        <v/>
      </c>
    </row>
  </sheetData>
  <mergeCells count="5">
    <mergeCell ref="A2:F2"/>
    <mergeCell ref="A4:B4"/>
    <mergeCell ref="D4:F4"/>
    <mergeCell ref="A33:B33"/>
    <mergeCell ref="C4:C5"/>
  </mergeCells>
  <printOptions horizontalCentered="1"/>
  <pageMargins left="0.47" right="0.47" top="0.2" bottom="0.08" header="0" footer="0"/>
  <pageSetup paperSize="9" scale="62"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78"/>
  <sheetViews>
    <sheetView tabSelected="1" zoomScale="85" zoomScaleNormal="85" workbookViewId="0">
      <pane ySplit="5" topLeftCell="A873" activePane="bottomLeft" state="frozen"/>
      <selection/>
      <selection pane="bottomLeft" activeCell="B873" sqref="B873"/>
    </sheetView>
  </sheetViews>
  <sheetFormatPr defaultColWidth="9" defaultRowHeight="13.5" customHeight="1"/>
  <cols>
    <col min="2" max="2" width="41.375" customWidth="1"/>
    <col min="3" max="3" width="13.25" customWidth="1"/>
    <col min="4" max="4" width="9.625" customWidth="1"/>
    <col min="5" max="5" width="11.125" customWidth="1"/>
    <col min="6" max="6" width="11.625" customWidth="1"/>
    <col min="7" max="7" width="8.125" customWidth="1"/>
    <col min="8" max="8" width="10.875" customWidth="1"/>
  </cols>
  <sheetData>
    <row r="1" ht="14.25" customHeight="1" spans="1:8">
      <c r="A1" s="318" t="s">
        <v>59</v>
      </c>
      <c r="B1" s="319"/>
      <c r="C1" s="319"/>
      <c r="D1" s="320"/>
      <c r="E1" s="321" t="s">
        <v>57</v>
      </c>
      <c r="F1" s="321"/>
      <c r="G1" s="322"/>
      <c r="H1" s="323"/>
    </row>
    <row r="2" ht="22.5" customHeight="1" spans="1:8">
      <c r="A2" s="324" t="s">
        <v>60</v>
      </c>
      <c r="B2" s="324"/>
      <c r="C2" s="324"/>
      <c r="D2" s="324"/>
      <c r="E2" s="324"/>
      <c r="F2" s="324"/>
      <c r="G2" s="324"/>
      <c r="H2" s="324"/>
    </row>
    <row r="3" customHeight="1" spans="1:8">
      <c r="A3" s="325"/>
      <c r="B3" s="319"/>
      <c r="C3" s="319"/>
      <c r="D3" s="320"/>
      <c r="E3" s="319"/>
      <c r="F3" s="323"/>
      <c r="G3" s="326"/>
      <c r="H3" s="321"/>
    </row>
    <row r="4" ht="23.25" customHeight="1" spans="1:8">
      <c r="A4" s="327" t="s">
        <v>23</v>
      </c>
      <c r="B4" s="328"/>
      <c r="C4" s="329" t="s">
        <v>24</v>
      </c>
      <c r="D4" s="330" t="s">
        <v>25</v>
      </c>
      <c r="E4" s="331"/>
      <c r="F4" s="331"/>
      <c r="G4" s="332"/>
      <c r="H4" s="333" t="s">
        <v>61</v>
      </c>
    </row>
    <row r="5" ht="38.25" customHeight="1" spans="1:8">
      <c r="A5" s="334" t="s">
        <v>26</v>
      </c>
      <c r="B5" s="335" t="s">
        <v>27</v>
      </c>
      <c r="C5" s="336"/>
      <c r="D5" s="337" t="s">
        <v>28</v>
      </c>
      <c r="E5" s="338" t="s">
        <v>29</v>
      </c>
      <c r="F5" s="338" t="s">
        <v>30</v>
      </c>
      <c r="G5" s="339" t="s">
        <v>62</v>
      </c>
      <c r="H5" s="340"/>
    </row>
    <row r="6" customHeight="1" spans="1:8">
      <c r="A6" s="341">
        <v>201</v>
      </c>
      <c r="B6" s="342" t="s">
        <v>63</v>
      </c>
      <c r="C6" s="343">
        <f>C7+C19+C28+C39+C50+C61+C72+C80+C89+C102+C111+C122+C134+C141+C149+C155+C162+C169+C176+C183+C190+C198+C204+C210+C217+C232</f>
        <v>8791.41</v>
      </c>
      <c r="D6" s="344">
        <f>D7+D19+D28+D39+D50+D61+D72+D80+D89+D102+D111+D122+D134+D141+D149+D155+D162+D169+D176+D183+D190+D198+D204+D210+D217+D232</f>
        <v>10501</v>
      </c>
      <c r="E6" s="345">
        <f t="shared" ref="E6:E69" si="0">IFERROR((D6/C6)*100%,"")</f>
        <v>1.19446141176444</v>
      </c>
      <c r="F6" s="345" t="str">
        <f>IFERROR((D6/#REF!)*100%,"")</f>
        <v/>
      </c>
      <c r="G6" s="346"/>
      <c r="H6" s="347">
        <f>H7+H19+H28+H39+H50+H61+H72+H80+H89+H102+H111+H122+H134+H141+H149+H155+H162+H169+H176+H183+H190+H198+H204+H210+H217+H232</f>
        <v>0</v>
      </c>
    </row>
    <row r="7" customHeight="1" spans="1:8">
      <c r="A7" s="341">
        <v>20101</v>
      </c>
      <c r="B7" s="348" t="s">
        <v>64</v>
      </c>
      <c r="C7" s="349">
        <f>SUM(C8:C18)</f>
        <v>431.27</v>
      </c>
      <c r="D7" s="350">
        <f>SUM(D8:D18)</f>
        <v>350</v>
      </c>
      <c r="E7" s="345">
        <f t="shared" si="0"/>
        <v>0.811556565492615</v>
      </c>
      <c r="F7" s="345" t="str">
        <f>IFERROR((D7/#REF!)*100%,"")</f>
        <v/>
      </c>
      <c r="G7" s="351"/>
      <c r="H7" s="352">
        <f>SUM(H8:H18)</f>
        <v>0</v>
      </c>
    </row>
    <row r="8" customHeight="1" spans="1:8">
      <c r="A8" s="341">
        <v>2010101</v>
      </c>
      <c r="B8" s="348" t="s">
        <v>65</v>
      </c>
      <c r="C8" s="353">
        <v>337.67</v>
      </c>
      <c r="D8" s="354">
        <v>241</v>
      </c>
      <c r="E8" s="345">
        <f t="shared" si="0"/>
        <v>0.713714573400065</v>
      </c>
      <c r="F8" s="345" t="str">
        <f>IFERROR((D8/#REF!)*100%,"")</f>
        <v/>
      </c>
      <c r="G8" s="345"/>
      <c r="H8" s="355"/>
    </row>
    <row r="9" customHeight="1" spans="1:8">
      <c r="A9" s="341">
        <v>2010102</v>
      </c>
      <c r="B9" s="348" t="s">
        <v>66</v>
      </c>
      <c r="C9" s="353"/>
      <c r="D9" s="354">
        <v>31</v>
      </c>
      <c r="E9" s="345" t="str">
        <f t="shared" si="0"/>
        <v/>
      </c>
      <c r="F9" s="345" t="str">
        <f>IFERROR((D9/#REF!)*100%,"")</f>
        <v/>
      </c>
      <c r="G9" s="356"/>
      <c r="H9" s="355"/>
    </row>
    <row r="10" customHeight="1" spans="1:8">
      <c r="A10" s="341">
        <v>2010103</v>
      </c>
      <c r="B10" s="357" t="s">
        <v>67</v>
      </c>
      <c r="C10" s="353">
        <v>30</v>
      </c>
      <c r="D10" s="354"/>
      <c r="E10" s="358">
        <f t="shared" si="0"/>
        <v>0</v>
      </c>
      <c r="F10" s="345" t="str">
        <f>IFERROR((D10/#REF!)*100%,"")</f>
        <v/>
      </c>
      <c r="G10" s="345"/>
      <c r="H10" s="355"/>
    </row>
    <row r="11" customHeight="1" spans="1:8">
      <c r="A11" s="341">
        <v>2010104</v>
      </c>
      <c r="B11" s="357" t="s">
        <v>68</v>
      </c>
      <c r="C11" s="353">
        <v>46</v>
      </c>
      <c r="D11" s="354">
        <v>60</v>
      </c>
      <c r="E11" s="345">
        <f t="shared" si="0"/>
        <v>1.30434782608696</v>
      </c>
      <c r="F11" s="345" t="str">
        <f>IFERROR((D11/#REF!)*100%,"")</f>
        <v/>
      </c>
      <c r="G11" s="345"/>
      <c r="H11" s="355"/>
    </row>
    <row r="12" customHeight="1" spans="1:8">
      <c r="A12" s="341">
        <v>2010105</v>
      </c>
      <c r="B12" s="357" t="s">
        <v>69</v>
      </c>
      <c r="C12" s="353"/>
      <c r="D12" s="354"/>
      <c r="E12" s="345" t="str">
        <f t="shared" si="0"/>
        <v/>
      </c>
      <c r="F12" s="345" t="str">
        <f>IFERROR((D12/#REF!)*100%,"")</f>
        <v/>
      </c>
      <c r="G12" s="345"/>
      <c r="H12" s="355"/>
    </row>
    <row r="13" customHeight="1" spans="1:8">
      <c r="A13" s="341">
        <v>2010106</v>
      </c>
      <c r="B13" s="342" t="s">
        <v>70</v>
      </c>
      <c r="C13" s="353"/>
      <c r="D13" s="354"/>
      <c r="E13" s="345" t="str">
        <f t="shared" si="0"/>
        <v/>
      </c>
      <c r="F13" s="345" t="str">
        <f>IFERROR((D13/#REF!)*100%,"")</f>
        <v/>
      </c>
      <c r="G13" s="345"/>
      <c r="H13" s="355"/>
    </row>
    <row r="14" customHeight="1" spans="1:8">
      <c r="A14" s="341">
        <v>2010107</v>
      </c>
      <c r="B14" s="342" t="s">
        <v>71</v>
      </c>
      <c r="C14" s="353">
        <v>17.6</v>
      </c>
      <c r="D14" s="354">
        <v>18</v>
      </c>
      <c r="E14" s="345">
        <f t="shared" si="0"/>
        <v>1.02272727272727</v>
      </c>
      <c r="F14" s="345" t="str">
        <f>IFERROR((D14/#REF!)*100%,"")</f>
        <v/>
      </c>
      <c r="G14" s="345"/>
      <c r="H14" s="355"/>
    </row>
    <row r="15" customHeight="1" spans="1:8">
      <c r="A15" s="341">
        <v>2010108</v>
      </c>
      <c r="B15" s="342" t="s">
        <v>72</v>
      </c>
      <c r="C15" s="353"/>
      <c r="D15" s="354"/>
      <c r="E15" s="345" t="str">
        <f t="shared" si="0"/>
        <v/>
      </c>
      <c r="F15" s="345" t="str">
        <f>IFERROR((D15/#REF!)*100%,"")</f>
        <v/>
      </c>
      <c r="G15" s="345"/>
      <c r="H15" s="355"/>
    </row>
    <row r="16" customHeight="1" spans="1:8">
      <c r="A16" s="341">
        <v>2010109</v>
      </c>
      <c r="B16" s="342" t="s">
        <v>73</v>
      </c>
      <c r="C16" s="353"/>
      <c r="D16" s="354"/>
      <c r="E16" s="345" t="str">
        <f t="shared" si="0"/>
        <v/>
      </c>
      <c r="F16" s="345" t="str">
        <f>IFERROR((D16/#REF!)*100%,"")</f>
        <v/>
      </c>
      <c r="G16" s="345"/>
      <c r="H16" s="355"/>
    </row>
    <row r="17" customHeight="1" spans="1:8">
      <c r="A17" s="341">
        <v>2010150</v>
      </c>
      <c r="B17" s="342" t="s">
        <v>74</v>
      </c>
      <c r="C17" s="353"/>
      <c r="D17" s="354"/>
      <c r="E17" s="345" t="str">
        <f t="shared" si="0"/>
        <v/>
      </c>
      <c r="F17" s="345" t="str">
        <f>IFERROR((D17/#REF!)*100%,"")</f>
        <v/>
      </c>
      <c r="G17" s="345"/>
      <c r="H17" s="355"/>
    </row>
    <row r="18" customHeight="1" spans="1:8">
      <c r="A18" s="341">
        <v>2010199</v>
      </c>
      <c r="B18" s="342" t="s">
        <v>75</v>
      </c>
      <c r="C18" s="353"/>
      <c r="D18" s="354"/>
      <c r="E18" s="345" t="str">
        <f t="shared" si="0"/>
        <v/>
      </c>
      <c r="F18" s="345" t="str">
        <f>IFERROR((D18/#REF!)*100%,"")</f>
        <v/>
      </c>
      <c r="G18" s="345"/>
      <c r="H18" s="355"/>
    </row>
    <row r="19" customHeight="1" spans="1:8">
      <c r="A19" s="341">
        <v>20102</v>
      </c>
      <c r="B19" s="348" t="s">
        <v>76</v>
      </c>
      <c r="C19" s="359">
        <f>SUM(C20:C27)</f>
        <v>221.3</v>
      </c>
      <c r="D19" s="359">
        <f>SUM(D20:D27)</f>
        <v>282</v>
      </c>
      <c r="E19" s="345">
        <f t="shared" si="0"/>
        <v>1.27428829643019</v>
      </c>
      <c r="F19" s="345" t="str">
        <f>IFERROR((D19/#REF!)*100%,"")</f>
        <v/>
      </c>
      <c r="G19" s="345"/>
      <c r="H19" s="352">
        <f>SUM(H20:H27)</f>
        <v>0</v>
      </c>
    </row>
    <row r="20" customHeight="1" spans="1:8">
      <c r="A20" s="341">
        <v>2010201</v>
      </c>
      <c r="B20" s="348" t="s">
        <v>65</v>
      </c>
      <c r="C20" s="353">
        <v>150.8</v>
      </c>
      <c r="D20" s="354">
        <v>186</v>
      </c>
      <c r="E20" s="345">
        <f t="shared" si="0"/>
        <v>1.23342175066313</v>
      </c>
      <c r="F20" s="345" t="str">
        <f>IFERROR((D20/#REF!)*100%,"")</f>
        <v/>
      </c>
      <c r="G20" s="345"/>
      <c r="H20" s="355"/>
    </row>
    <row r="21" customHeight="1" spans="1:8">
      <c r="A21" s="341">
        <v>2010202</v>
      </c>
      <c r="B21" s="348" t="s">
        <v>66</v>
      </c>
      <c r="C21" s="353">
        <v>6</v>
      </c>
      <c r="D21" s="354">
        <v>25</v>
      </c>
      <c r="E21" s="345">
        <f t="shared" si="0"/>
        <v>4.16666666666667</v>
      </c>
      <c r="F21" s="345" t="str">
        <f>IFERROR((D21/#REF!)*100%,"")</f>
        <v/>
      </c>
      <c r="G21" s="345"/>
      <c r="H21" s="355"/>
    </row>
    <row r="22" customHeight="1" spans="1:8">
      <c r="A22" s="341">
        <v>2010203</v>
      </c>
      <c r="B22" s="357" t="s">
        <v>67</v>
      </c>
      <c r="C22" s="353"/>
      <c r="D22" s="354"/>
      <c r="E22" s="345" t="str">
        <f t="shared" si="0"/>
        <v/>
      </c>
      <c r="F22" s="345" t="str">
        <f>IFERROR((D22/#REF!)*100%,"")</f>
        <v/>
      </c>
      <c r="G22" s="345"/>
      <c r="H22" s="355"/>
    </row>
    <row r="23" customHeight="1" spans="1:8">
      <c r="A23" s="341">
        <v>2010204</v>
      </c>
      <c r="B23" s="357" t="s">
        <v>77</v>
      </c>
      <c r="C23" s="353">
        <v>47</v>
      </c>
      <c r="D23" s="354">
        <v>71</v>
      </c>
      <c r="E23" s="345">
        <f t="shared" si="0"/>
        <v>1.51063829787234</v>
      </c>
      <c r="F23" s="345" t="str">
        <f>IFERROR((D23/#REF!)*100%,"")</f>
        <v/>
      </c>
      <c r="G23" s="345"/>
      <c r="H23" s="355"/>
    </row>
    <row r="24" customHeight="1" spans="1:8">
      <c r="A24" s="341">
        <v>2010205</v>
      </c>
      <c r="B24" s="357" t="s">
        <v>78</v>
      </c>
      <c r="C24" s="353">
        <v>17.5</v>
      </c>
      <c r="D24" s="354"/>
      <c r="E24" s="345">
        <f t="shared" si="0"/>
        <v>0</v>
      </c>
      <c r="F24" s="345" t="str">
        <f>IFERROR((D24/#REF!)*100%,"")</f>
        <v/>
      </c>
      <c r="G24" s="345"/>
      <c r="H24" s="355"/>
    </row>
    <row r="25" customHeight="1" spans="1:8">
      <c r="A25" s="341">
        <v>2010206</v>
      </c>
      <c r="B25" s="357" t="s">
        <v>79</v>
      </c>
      <c r="C25" s="353"/>
      <c r="D25" s="354"/>
      <c r="E25" s="345" t="str">
        <f t="shared" si="0"/>
        <v/>
      </c>
      <c r="F25" s="345" t="str">
        <f>IFERROR((D25/#REF!)*100%,"")</f>
        <v/>
      </c>
      <c r="G25" s="345"/>
      <c r="H25" s="355"/>
    </row>
    <row r="26" customHeight="1" spans="1:8">
      <c r="A26" s="341">
        <v>2010250</v>
      </c>
      <c r="B26" s="357" t="s">
        <v>74</v>
      </c>
      <c r="C26" s="353"/>
      <c r="D26" s="354"/>
      <c r="E26" s="345" t="str">
        <f t="shared" si="0"/>
        <v/>
      </c>
      <c r="F26" s="345" t="str">
        <f>IFERROR((D26/#REF!)*100%,"")</f>
        <v/>
      </c>
      <c r="G26" s="345"/>
      <c r="H26" s="355"/>
    </row>
    <row r="27" customHeight="1" spans="1:8">
      <c r="A27" s="341">
        <v>2010299</v>
      </c>
      <c r="B27" s="357" t="s">
        <v>80</v>
      </c>
      <c r="C27" s="353"/>
      <c r="D27" s="354"/>
      <c r="E27" s="345" t="str">
        <f t="shared" si="0"/>
        <v/>
      </c>
      <c r="F27" s="345" t="str">
        <f>IFERROR((D27/#REF!)*100%,"")</f>
        <v/>
      </c>
      <c r="G27" s="345"/>
      <c r="H27" s="355"/>
    </row>
    <row r="28" customHeight="1" spans="1:8">
      <c r="A28" s="341">
        <v>20103</v>
      </c>
      <c r="B28" s="348" t="s">
        <v>81</v>
      </c>
      <c r="C28" s="359">
        <f>SUM(C29:C38)</f>
        <v>5470.32</v>
      </c>
      <c r="D28" s="359">
        <f>SUM(D29:D38)</f>
        <v>5869</v>
      </c>
      <c r="E28" s="345">
        <f t="shared" si="0"/>
        <v>1.07288056274587</v>
      </c>
      <c r="F28" s="345" t="str">
        <f>IFERROR((D28/#REF!)*100%,"")</f>
        <v/>
      </c>
      <c r="G28" s="345"/>
      <c r="H28" s="352">
        <f>SUM(H29:H38)</f>
        <v>0</v>
      </c>
    </row>
    <row r="29" customHeight="1" spans="1:8">
      <c r="A29" s="341">
        <v>2010301</v>
      </c>
      <c r="B29" s="348" t="s">
        <v>65</v>
      </c>
      <c r="C29" s="353">
        <v>1513.7</v>
      </c>
      <c r="D29" s="354">
        <v>1959</v>
      </c>
      <c r="E29" s="345">
        <f t="shared" si="0"/>
        <v>1.29417982427165</v>
      </c>
      <c r="F29" s="345" t="str">
        <f>IFERROR((D29/#REF!)*100%,"")</f>
        <v/>
      </c>
      <c r="G29" s="345"/>
      <c r="H29" s="355"/>
    </row>
    <row r="30" customHeight="1" spans="1:8">
      <c r="A30" s="341">
        <v>2010302</v>
      </c>
      <c r="B30" s="348" t="s">
        <v>66</v>
      </c>
      <c r="C30" s="353"/>
      <c r="D30" s="354">
        <v>561</v>
      </c>
      <c r="E30" s="345" t="str">
        <f t="shared" si="0"/>
        <v/>
      </c>
      <c r="F30" s="345" t="str">
        <f>IFERROR((D30/#REF!)*100%,"")</f>
        <v/>
      </c>
      <c r="G30" s="345"/>
      <c r="H30" s="355"/>
    </row>
    <row r="31" customHeight="1" spans="1:8">
      <c r="A31" s="341">
        <v>2010303</v>
      </c>
      <c r="B31" s="357" t="s">
        <v>67</v>
      </c>
      <c r="C31" s="353">
        <v>682.96</v>
      </c>
      <c r="D31" s="354">
        <v>748</v>
      </c>
      <c r="E31" s="345">
        <f t="shared" si="0"/>
        <v>1.09523251727773</v>
      </c>
      <c r="F31" s="345" t="str">
        <f>IFERROR((D31/#REF!)*100%,"")</f>
        <v/>
      </c>
      <c r="G31" s="345"/>
      <c r="H31" s="355"/>
    </row>
    <row r="32" customHeight="1" spans="1:8">
      <c r="A32" s="341">
        <v>2010304</v>
      </c>
      <c r="B32" s="357" t="s">
        <v>82</v>
      </c>
      <c r="C32" s="353"/>
      <c r="D32" s="354"/>
      <c r="E32" s="345" t="str">
        <f t="shared" si="0"/>
        <v/>
      </c>
      <c r="F32" s="345" t="str">
        <f>IFERROR((D32/#REF!)*100%,"")</f>
        <v/>
      </c>
      <c r="G32" s="345"/>
      <c r="H32" s="355"/>
    </row>
    <row r="33" customHeight="1" spans="1:8">
      <c r="A33" s="341">
        <v>2010305</v>
      </c>
      <c r="B33" s="357" t="s">
        <v>83</v>
      </c>
      <c r="C33" s="353"/>
      <c r="D33" s="354"/>
      <c r="E33" s="345" t="str">
        <f t="shared" si="0"/>
        <v/>
      </c>
      <c r="F33" s="345" t="str">
        <f>IFERROR((D33/#REF!)*100%,"")</f>
        <v/>
      </c>
      <c r="G33" s="345"/>
      <c r="H33" s="355"/>
    </row>
    <row r="34" customHeight="1" spans="1:8">
      <c r="A34" s="341">
        <v>2010306</v>
      </c>
      <c r="B34" s="360" t="s">
        <v>84</v>
      </c>
      <c r="C34" s="353"/>
      <c r="D34" s="354"/>
      <c r="E34" s="345" t="str">
        <f t="shared" si="0"/>
        <v/>
      </c>
      <c r="F34" s="345" t="str">
        <f>IFERROR((D34/#REF!)*100%,"")</f>
        <v/>
      </c>
      <c r="G34" s="345"/>
      <c r="H34" s="355"/>
    </row>
    <row r="35" customHeight="1" spans="1:8">
      <c r="A35" s="341">
        <v>2010308</v>
      </c>
      <c r="B35" s="348" t="s">
        <v>85</v>
      </c>
      <c r="C35" s="353">
        <v>472.13</v>
      </c>
      <c r="D35" s="354">
        <v>1490</v>
      </c>
      <c r="E35" s="345">
        <f t="shared" si="0"/>
        <v>3.15591044839345</v>
      </c>
      <c r="F35" s="345" t="str">
        <f>IFERROR((D35/#REF!)*100%,"")</f>
        <v/>
      </c>
      <c r="G35" s="345"/>
      <c r="H35" s="355"/>
    </row>
    <row r="36" customHeight="1" spans="1:8">
      <c r="A36" s="341">
        <v>2010309</v>
      </c>
      <c r="B36" s="357" t="s">
        <v>86</v>
      </c>
      <c r="C36" s="353"/>
      <c r="D36" s="354"/>
      <c r="E36" s="345" t="str">
        <f t="shared" si="0"/>
        <v/>
      </c>
      <c r="F36" s="345" t="str">
        <f>IFERROR((D36/#REF!)*100%,"")</f>
        <v/>
      </c>
      <c r="G36" s="345"/>
      <c r="H36" s="355"/>
    </row>
    <row r="37" customHeight="1" spans="1:8">
      <c r="A37" s="341">
        <v>2010350</v>
      </c>
      <c r="B37" s="357" t="s">
        <v>74</v>
      </c>
      <c r="C37" s="353">
        <v>925.82</v>
      </c>
      <c r="D37" s="354">
        <v>1048</v>
      </c>
      <c r="E37" s="345">
        <f t="shared" si="0"/>
        <v>1.13196949731049</v>
      </c>
      <c r="F37" s="345" t="str">
        <f>IFERROR((D37/#REF!)*100%,"")</f>
        <v/>
      </c>
      <c r="G37" s="345"/>
      <c r="H37" s="355"/>
    </row>
    <row r="38" customHeight="1" spans="1:8">
      <c r="A38" s="341">
        <v>2010399</v>
      </c>
      <c r="B38" s="357" t="s">
        <v>87</v>
      </c>
      <c r="C38" s="353">
        <v>1875.71</v>
      </c>
      <c r="D38" s="354">
        <v>63</v>
      </c>
      <c r="E38" s="345">
        <f t="shared" si="0"/>
        <v>0.0335872816160281</v>
      </c>
      <c r="F38" s="345" t="str">
        <f>IFERROR((D38/#REF!)*100%,"")</f>
        <v/>
      </c>
      <c r="G38" s="345"/>
      <c r="H38" s="355"/>
    </row>
    <row r="39" customHeight="1" spans="1:8">
      <c r="A39" s="341">
        <v>20104</v>
      </c>
      <c r="B39" s="348" t="s">
        <v>88</v>
      </c>
      <c r="C39" s="359">
        <f>SUM(C40:C49)</f>
        <v>113.22</v>
      </c>
      <c r="D39" s="359">
        <f>SUM(D40:D49)</f>
        <v>208</v>
      </c>
      <c r="E39" s="345">
        <f t="shared" si="0"/>
        <v>1.83713124889595</v>
      </c>
      <c r="F39" s="345" t="str">
        <f>IFERROR((D39/#REF!)*100%,"")</f>
        <v/>
      </c>
      <c r="G39" s="345"/>
      <c r="H39" s="352">
        <f>SUM(H40:H49)</f>
        <v>0</v>
      </c>
    </row>
    <row r="40" customHeight="1" spans="1:8">
      <c r="A40" s="341">
        <v>2010401</v>
      </c>
      <c r="B40" s="348" t="s">
        <v>65</v>
      </c>
      <c r="C40" s="353">
        <v>52.47</v>
      </c>
      <c r="D40" s="354">
        <v>57</v>
      </c>
      <c r="E40" s="345">
        <f t="shared" si="0"/>
        <v>1.0863350485992</v>
      </c>
      <c r="F40" s="345" t="str">
        <f>IFERROR((D40/#REF!)*100%,"")</f>
        <v/>
      </c>
      <c r="G40" s="345"/>
      <c r="H40" s="355"/>
    </row>
    <row r="41" customHeight="1" spans="1:8">
      <c r="A41" s="341">
        <v>2010402</v>
      </c>
      <c r="B41" s="348" t="s">
        <v>66</v>
      </c>
      <c r="C41" s="353"/>
      <c r="D41" s="354">
        <v>151</v>
      </c>
      <c r="E41" s="345" t="str">
        <f t="shared" si="0"/>
        <v/>
      </c>
      <c r="F41" s="345" t="str">
        <f>IFERROR((D41/#REF!)*100%,"")</f>
        <v/>
      </c>
      <c r="G41" s="345"/>
      <c r="H41" s="355"/>
    </row>
    <row r="42" customHeight="1" spans="1:8">
      <c r="A42" s="341">
        <v>2010403</v>
      </c>
      <c r="B42" s="357" t="s">
        <v>67</v>
      </c>
      <c r="C42" s="353"/>
      <c r="D42" s="354"/>
      <c r="E42" s="345" t="str">
        <f t="shared" si="0"/>
        <v/>
      </c>
      <c r="F42" s="345" t="str">
        <f>IFERROR((D42/#REF!)*100%,"")</f>
        <v/>
      </c>
      <c r="G42" s="345"/>
      <c r="H42" s="355"/>
    </row>
    <row r="43" customHeight="1" spans="1:8">
      <c r="A43" s="341">
        <v>2010404</v>
      </c>
      <c r="B43" s="357" t="s">
        <v>89</v>
      </c>
      <c r="C43" s="353"/>
      <c r="D43" s="354"/>
      <c r="E43" s="345" t="str">
        <f t="shared" si="0"/>
        <v/>
      </c>
      <c r="F43" s="345" t="str">
        <f>IFERROR((D43/#REF!)*100%,"")</f>
        <v/>
      </c>
      <c r="G43" s="345"/>
      <c r="H43" s="355"/>
    </row>
    <row r="44" customHeight="1" spans="1:8">
      <c r="A44" s="341">
        <v>2010405</v>
      </c>
      <c r="B44" s="357" t="s">
        <v>90</v>
      </c>
      <c r="C44" s="353"/>
      <c r="D44" s="354"/>
      <c r="E44" s="345" t="str">
        <f t="shared" si="0"/>
        <v/>
      </c>
      <c r="F44" s="345" t="str">
        <f>IFERROR((D44/#REF!)*100%,"")</f>
        <v/>
      </c>
      <c r="G44" s="345"/>
      <c r="H44" s="355"/>
    </row>
    <row r="45" customHeight="1" spans="1:8">
      <c r="A45" s="341">
        <v>2010406</v>
      </c>
      <c r="B45" s="348" t="s">
        <v>91</v>
      </c>
      <c r="C45" s="353">
        <v>60.75</v>
      </c>
      <c r="D45" s="354"/>
      <c r="E45" s="345">
        <f t="shared" si="0"/>
        <v>0</v>
      </c>
      <c r="F45" s="345" t="str">
        <f>IFERROR((D45/#REF!)*100%,"")</f>
        <v/>
      </c>
      <c r="G45" s="345"/>
      <c r="H45" s="355"/>
    </row>
    <row r="46" customHeight="1" spans="1:8">
      <c r="A46" s="341">
        <v>2010407</v>
      </c>
      <c r="B46" s="348" t="s">
        <v>92</v>
      </c>
      <c r="C46" s="353"/>
      <c r="D46" s="354"/>
      <c r="E46" s="345" t="str">
        <f t="shared" si="0"/>
        <v/>
      </c>
      <c r="F46" s="345" t="str">
        <f>IFERROR((D46/#REF!)*100%,"")</f>
        <v/>
      </c>
      <c r="G46" s="345"/>
      <c r="H46" s="355"/>
    </row>
    <row r="47" customHeight="1" spans="1:8">
      <c r="A47" s="341">
        <v>2010408</v>
      </c>
      <c r="B47" s="348" t="s">
        <v>93</v>
      </c>
      <c r="C47" s="353"/>
      <c r="D47" s="354"/>
      <c r="E47" s="345" t="str">
        <f t="shared" si="0"/>
        <v/>
      </c>
      <c r="F47" s="345" t="str">
        <f>IFERROR((D47/#REF!)*100%,"")</f>
        <v/>
      </c>
      <c r="G47" s="345"/>
      <c r="H47" s="355"/>
    </row>
    <row r="48" customHeight="1" spans="1:8">
      <c r="A48" s="341">
        <v>2010450</v>
      </c>
      <c r="B48" s="348" t="s">
        <v>74</v>
      </c>
      <c r="C48" s="353"/>
      <c r="D48" s="354"/>
      <c r="E48" s="345" t="str">
        <f t="shared" si="0"/>
        <v/>
      </c>
      <c r="F48" s="345" t="str">
        <f>IFERROR((D48/#REF!)*100%,"")</f>
        <v/>
      </c>
      <c r="G48" s="345"/>
      <c r="H48" s="355"/>
    </row>
    <row r="49" customHeight="1" spans="1:8">
      <c r="A49" s="341">
        <v>2010499</v>
      </c>
      <c r="B49" s="357" t="s">
        <v>94</v>
      </c>
      <c r="C49" s="353"/>
      <c r="D49" s="354"/>
      <c r="E49" s="345" t="str">
        <f t="shared" si="0"/>
        <v/>
      </c>
      <c r="F49" s="345" t="str">
        <f>IFERROR((D49/#REF!)*100%,"")</f>
        <v/>
      </c>
      <c r="G49" s="345"/>
      <c r="H49" s="355"/>
    </row>
    <row r="50" customHeight="1" spans="1:8">
      <c r="A50" s="341">
        <v>20105</v>
      </c>
      <c r="B50" s="357" t="s">
        <v>95</v>
      </c>
      <c r="C50" s="359">
        <f>SUM(C51:C60)</f>
        <v>37.11</v>
      </c>
      <c r="D50" s="359">
        <f>SUM(D51:D60)</f>
        <v>44</v>
      </c>
      <c r="E50" s="345">
        <f t="shared" si="0"/>
        <v>1.18566424144435</v>
      </c>
      <c r="F50" s="345" t="str">
        <f>IFERROR((D50/#REF!)*100%,"")</f>
        <v/>
      </c>
      <c r="G50" s="345"/>
      <c r="H50" s="352">
        <f>SUM(H51:H60)</f>
        <v>0</v>
      </c>
    </row>
    <row r="51" customHeight="1" spans="1:8">
      <c r="A51" s="341">
        <v>2010501</v>
      </c>
      <c r="B51" s="357" t="s">
        <v>65</v>
      </c>
      <c r="C51" s="353">
        <v>37.11</v>
      </c>
      <c r="D51" s="354">
        <v>43</v>
      </c>
      <c r="E51" s="345">
        <f t="shared" si="0"/>
        <v>1.15871732686607</v>
      </c>
      <c r="F51" s="345" t="str">
        <f>IFERROR((D51/#REF!)*100%,"")</f>
        <v/>
      </c>
      <c r="G51" s="345"/>
      <c r="H51" s="355"/>
    </row>
    <row r="52" customHeight="1" spans="1:8">
      <c r="A52" s="341">
        <v>2010502</v>
      </c>
      <c r="B52" s="342" t="s">
        <v>66</v>
      </c>
      <c r="C52" s="353"/>
      <c r="D52" s="354">
        <v>1</v>
      </c>
      <c r="E52" s="345" t="str">
        <f t="shared" si="0"/>
        <v/>
      </c>
      <c r="F52" s="345" t="str">
        <f>IFERROR((D52/#REF!)*100%,"")</f>
        <v/>
      </c>
      <c r="G52" s="345"/>
      <c r="H52" s="355"/>
    </row>
    <row r="53" customHeight="1" spans="1:8">
      <c r="A53" s="341">
        <v>2010503</v>
      </c>
      <c r="B53" s="348" t="s">
        <v>67</v>
      </c>
      <c r="C53" s="353"/>
      <c r="D53" s="354"/>
      <c r="E53" s="345" t="str">
        <f t="shared" si="0"/>
        <v/>
      </c>
      <c r="F53" s="345" t="str">
        <f>IFERROR((D53/#REF!)*100%,"")</f>
        <v/>
      </c>
      <c r="G53" s="345"/>
      <c r="H53" s="355"/>
    </row>
    <row r="54" customHeight="1" spans="1:8">
      <c r="A54" s="341">
        <v>2010504</v>
      </c>
      <c r="B54" s="348" t="s">
        <v>96</v>
      </c>
      <c r="C54" s="353"/>
      <c r="D54" s="354"/>
      <c r="E54" s="345" t="str">
        <f t="shared" si="0"/>
        <v/>
      </c>
      <c r="F54" s="345" t="str">
        <f>IFERROR((D54/#REF!)*100%,"")</f>
        <v/>
      </c>
      <c r="G54" s="345"/>
      <c r="H54" s="355"/>
    </row>
    <row r="55" customHeight="1" spans="1:8">
      <c r="A55" s="341">
        <v>2010505</v>
      </c>
      <c r="B55" s="348" t="s">
        <v>97</v>
      </c>
      <c r="C55" s="353"/>
      <c r="D55" s="354"/>
      <c r="E55" s="345" t="str">
        <f t="shared" si="0"/>
        <v/>
      </c>
      <c r="F55" s="345" t="str">
        <f>IFERROR((D55/#REF!)*100%,"")</f>
        <v/>
      </c>
      <c r="G55" s="345"/>
      <c r="H55" s="355"/>
    </row>
    <row r="56" customHeight="1" spans="1:8">
      <c r="A56" s="341">
        <v>2010506</v>
      </c>
      <c r="B56" s="357" t="s">
        <v>98</v>
      </c>
      <c r="C56" s="353"/>
      <c r="D56" s="354"/>
      <c r="E56" s="345" t="str">
        <f t="shared" si="0"/>
        <v/>
      </c>
      <c r="F56" s="345" t="str">
        <f>IFERROR((D56/#REF!)*100%,"")</f>
        <v/>
      </c>
      <c r="G56" s="345"/>
      <c r="H56" s="355"/>
    </row>
    <row r="57" customHeight="1" spans="1:8">
      <c r="A57" s="341">
        <v>2010507</v>
      </c>
      <c r="B57" s="357" t="s">
        <v>99</v>
      </c>
      <c r="C57" s="353"/>
      <c r="D57" s="354"/>
      <c r="E57" s="345" t="str">
        <f t="shared" si="0"/>
        <v/>
      </c>
      <c r="F57" s="345" t="str">
        <f>IFERROR((D57/#REF!)*100%,"")</f>
        <v/>
      </c>
      <c r="G57" s="345"/>
      <c r="H57" s="355"/>
    </row>
    <row r="58" customHeight="1" spans="1:8">
      <c r="A58" s="341">
        <v>2010508</v>
      </c>
      <c r="B58" s="357" t="s">
        <v>100</v>
      </c>
      <c r="C58" s="353"/>
      <c r="D58" s="354"/>
      <c r="E58" s="345" t="str">
        <f t="shared" si="0"/>
        <v/>
      </c>
      <c r="F58" s="345" t="str">
        <f>IFERROR((D58/#REF!)*100%,"")</f>
        <v/>
      </c>
      <c r="G58" s="345"/>
      <c r="H58" s="355"/>
    </row>
    <row r="59" customHeight="1" spans="1:8">
      <c r="A59" s="341">
        <v>2010550</v>
      </c>
      <c r="B59" s="348" t="s">
        <v>74</v>
      </c>
      <c r="C59" s="353"/>
      <c r="D59" s="354"/>
      <c r="E59" s="345" t="str">
        <f t="shared" si="0"/>
        <v/>
      </c>
      <c r="F59" s="345" t="str">
        <f>IFERROR((D59/#REF!)*100%,"")</f>
        <v/>
      </c>
      <c r="G59" s="345"/>
      <c r="H59" s="355"/>
    </row>
    <row r="60" customHeight="1" spans="1:8">
      <c r="A60" s="341">
        <v>2010599</v>
      </c>
      <c r="B60" s="357" t="s">
        <v>101</v>
      </c>
      <c r="C60" s="353"/>
      <c r="D60" s="354"/>
      <c r="E60" s="345" t="str">
        <f t="shared" si="0"/>
        <v/>
      </c>
      <c r="F60" s="345" t="str">
        <f>IFERROR((D60/#REF!)*100%,"")</f>
        <v/>
      </c>
      <c r="G60" s="345"/>
      <c r="H60" s="355"/>
    </row>
    <row r="61" customHeight="1" spans="1:8">
      <c r="A61" s="341">
        <v>20106</v>
      </c>
      <c r="B61" s="360" t="s">
        <v>102</v>
      </c>
      <c r="C61" s="359">
        <f>SUM(C62:C71)</f>
        <v>754.01</v>
      </c>
      <c r="D61" s="359">
        <f>SUM(D62:D71)</f>
        <v>791</v>
      </c>
      <c r="E61" s="345">
        <f t="shared" si="0"/>
        <v>1.04905770480498</v>
      </c>
      <c r="F61" s="345" t="str">
        <f>IFERROR((D61/#REF!)*100%,"")</f>
        <v/>
      </c>
      <c r="G61" s="345"/>
      <c r="H61" s="352">
        <f>SUM(H62:H71)</f>
        <v>0</v>
      </c>
    </row>
    <row r="62" customHeight="1" spans="1:8">
      <c r="A62" s="341">
        <v>2010601</v>
      </c>
      <c r="B62" s="357" t="s">
        <v>65</v>
      </c>
      <c r="C62" s="353">
        <v>111.08</v>
      </c>
      <c r="D62" s="354">
        <v>80</v>
      </c>
      <c r="E62" s="345">
        <f t="shared" si="0"/>
        <v>0.72020165646381</v>
      </c>
      <c r="F62" s="345" t="str">
        <f>IFERROR((D62/#REF!)*100%,"")</f>
        <v/>
      </c>
      <c r="G62" s="345"/>
      <c r="H62" s="355"/>
    </row>
    <row r="63" customHeight="1" spans="1:8">
      <c r="A63" s="341">
        <v>2010602</v>
      </c>
      <c r="B63" s="342" t="s">
        <v>66</v>
      </c>
      <c r="C63" s="353"/>
      <c r="D63" s="354">
        <v>216</v>
      </c>
      <c r="E63" s="345" t="str">
        <f t="shared" si="0"/>
        <v/>
      </c>
      <c r="F63" s="345" t="str">
        <f>IFERROR((D63/#REF!)*100%,"")</f>
        <v/>
      </c>
      <c r="G63" s="345"/>
      <c r="H63" s="355"/>
    </row>
    <row r="64" customHeight="1" spans="1:8">
      <c r="A64" s="341">
        <v>2010603</v>
      </c>
      <c r="B64" s="342" t="s">
        <v>67</v>
      </c>
      <c r="C64" s="353">
        <v>10</v>
      </c>
      <c r="D64" s="354"/>
      <c r="E64" s="345">
        <f t="shared" si="0"/>
        <v>0</v>
      </c>
      <c r="F64" s="345" t="str">
        <f>IFERROR((D64/#REF!)*100%,"")</f>
        <v/>
      </c>
      <c r="G64" s="345"/>
      <c r="H64" s="355"/>
    </row>
    <row r="65" customHeight="1" spans="1:8">
      <c r="A65" s="341">
        <v>2010604</v>
      </c>
      <c r="B65" s="342" t="s">
        <v>103</v>
      </c>
      <c r="C65" s="353">
        <v>50</v>
      </c>
      <c r="D65" s="354"/>
      <c r="E65" s="345">
        <f t="shared" si="0"/>
        <v>0</v>
      </c>
      <c r="F65" s="345" t="str">
        <f>IFERROR((D65/#REF!)*100%,"")</f>
        <v/>
      </c>
      <c r="G65" s="345"/>
      <c r="H65" s="355"/>
    </row>
    <row r="66" customHeight="1" spans="1:8">
      <c r="A66" s="341">
        <v>2010605</v>
      </c>
      <c r="B66" s="342" t="s">
        <v>104</v>
      </c>
      <c r="C66" s="353">
        <v>3</v>
      </c>
      <c r="D66" s="354"/>
      <c r="E66" s="345">
        <f t="shared" si="0"/>
        <v>0</v>
      </c>
      <c r="F66" s="345" t="str">
        <f>IFERROR((D66/#REF!)*100%,"")</f>
        <v/>
      </c>
      <c r="G66" s="345"/>
      <c r="H66" s="355"/>
    </row>
    <row r="67" customHeight="1" spans="1:8">
      <c r="A67" s="341">
        <v>2010606</v>
      </c>
      <c r="B67" s="342" t="s">
        <v>105</v>
      </c>
      <c r="C67" s="353"/>
      <c r="D67" s="354"/>
      <c r="E67" s="345" t="str">
        <f t="shared" si="0"/>
        <v/>
      </c>
      <c r="F67" s="345" t="str">
        <f>IFERROR((D67/#REF!)*100%,"")</f>
        <v/>
      </c>
      <c r="G67" s="345"/>
      <c r="H67" s="355"/>
    </row>
    <row r="68" customHeight="1" spans="1:8">
      <c r="A68" s="341">
        <v>2010607</v>
      </c>
      <c r="B68" s="348" t="s">
        <v>106</v>
      </c>
      <c r="C68" s="353">
        <v>36</v>
      </c>
      <c r="D68" s="354">
        <v>110</v>
      </c>
      <c r="E68" s="345">
        <f t="shared" si="0"/>
        <v>3.05555555555556</v>
      </c>
      <c r="F68" s="345" t="str">
        <f>IFERROR((D68/#REF!)*100%,"")</f>
        <v/>
      </c>
      <c r="G68" s="345"/>
      <c r="H68" s="355"/>
    </row>
    <row r="69" customHeight="1" spans="1:8">
      <c r="A69" s="341">
        <v>2010608</v>
      </c>
      <c r="B69" s="357" t="s">
        <v>107</v>
      </c>
      <c r="C69" s="353"/>
      <c r="D69" s="354"/>
      <c r="E69" s="345" t="str">
        <f t="shared" si="0"/>
        <v/>
      </c>
      <c r="F69" s="345" t="str">
        <f>IFERROR((D69/#REF!)*100%,"")</f>
        <v/>
      </c>
      <c r="G69" s="345"/>
      <c r="H69" s="355"/>
    </row>
    <row r="70" customHeight="1" spans="1:8">
      <c r="A70" s="341">
        <v>2010650</v>
      </c>
      <c r="B70" s="357" t="s">
        <v>74</v>
      </c>
      <c r="C70" s="353">
        <v>543.93</v>
      </c>
      <c r="D70" s="354">
        <v>385</v>
      </c>
      <c r="E70" s="345">
        <f t="shared" ref="E70:E133" si="1">IFERROR((D70/C70)*100%,"")</f>
        <v>0.707811666942437</v>
      </c>
      <c r="F70" s="345" t="str">
        <f>IFERROR((D70/#REF!)*100%,"")</f>
        <v/>
      </c>
      <c r="G70" s="345"/>
      <c r="H70" s="355"/>
    </row>
    <row r="71" customHeight="1" spans="1:8">
      <c r="A71" s="341">
        <v>2010699</v>
      </c>
      <c r="B71" s="357" t="s">
        <v>108</v>
      </c>
      <c r="C71" s="353"/>
      <c r="D71" s="354"/>
      <c r="E71" s="345" t="str">
        <f t="shared" si="1"/>
        <v/>
      </c>
      <c r="F71" s="345" t="str">
        <f>IFERROR((D71/#REF!)*100%,"")</f>
        <v/>
      </c>
      <c r="G71" s="345"/>
      <c r="H71" s="355"/>
    </row>
    <row r="72" customHeight="1" spans="1:8">
      <c r="A72" s="341">
        <v>20107</v>
      </c>
      <c r="B72" s="348" t="s">
        <v>109</v>
      </c>
      <c r="C72" s="359">
        <f>SUM(C73:C79)</f>
        <v>0</v>
      </c>
      <c r="D72" s="359">
        <f>SUM(D73:D79)</f>
        <v>900</v>
      </c>
      <c r="E72" s="345" t="str">
        <f t="shared" si="1"/>
        <v/>
      </c>
      <c r="F72" s="345" t="str">
        <f>IFERROR((D72/#REF!)*100%,"")</f>
        <v/>
      </c>
      <c r="G72" s="345"/>
      <c r="H72" s="352">
        <f>SUM(H73:H79)</f>
        <v>0</v>
      </c>
    </row>
    <row r="73" customHeight="1" spans="1:8">
      <c r="A73" s="341">
        <v>2010701</v>
      </c>
      <c r="B73" s="348" t="s">
        <v>65</v>
      </c>
      <c r="C73" s="353"/>
      <c r="D73" s="354"/>
      <c r="E73" s="345" t="str">
        <f t="shared" si="1"/>
        <v/>
      </c>
      <c r="F73" s="345" t="str">
        <f>IFERROR((D73/#REF!)*100%,"")</f>
        <v/>
      </c>
      <c r="G73" s="345"/>
      <c r="H73" s="355"/>
    </row>
    <row r="74" customHeight="1" spans="1:8">
      <c r="A74" s="341">
        <v>2010702</v>
      </c>
      <c r="B74" s="348" t="s">
        <v>66</v>
      </c>
      <c r="C74" s="353"/>
      <c r="D74" s="354">
        <v>900</v>
      </c>
      <c r="E74" s="345" t="str">
        <f t="shared" si="1"/>
        <v/>
      </c>
      <c r="F74" s="345" t="str">
        <f>IFERROR((D74/#REF!)*100%,"")</f>
        <v/>
      </c>
      <c r="G74" s="345"/>
      <c r="H74" s="355"/>
    </row>
    <row r="75" customHeight="1" spans="1:8">
      <c r="A75" s="341">
        <v>2010703</v>
      </c>
      <c r="B75" s="357" t="s">
        <v>67</v>
      </c>
      <c r="C75" s="353"/>
      <c r="D75" s="354"/>
      <c r="E75" s="345" t="str">
        <f t="shared" si="1"/>
        <v/>
      </c>
      <c r="F75" s="345" t="str">
        <f>IFERROR((D75/#REF!)*100%,"")</f>
        <v/>
      </c>
      <c r="G75" s="345"/>
      <c r="H75" s="355"/>
    </row>
    <row r="76" customHeight="1" spans="1:8">
      <c r="A76" s="341">
        <v>2010709</v>
      </c>
      <c r="B76" s="348" t="s">
        <v>106</v>
      </c>
      <c r="C76" s="353"/>
      <c r="D76" s="354"/>
      <c r="E76" s="345" t="str">
        <f t="shared" si="1"/>
        <v/>
      </c>
      <c r="F76" s="345" t="str">
        <f>IFERROR((D76/#REF!)*100%,"")</f>
        <v/>
      </c>
      <c r="G76" s="345"/>
      <c r="H76" s="355"/>
    </row>
    <row r="77" customHeight="1" spans="1:8">
      <c r="A77" s="341">
        <v>2010710</v>
      </c>
      <c r="B77" s="357" t="s">
        <v>110</v>
      </c>
      <c r="C77" s="353"/>
      <c r="D77" s="354"/>
      <c r="E77" s="345" t="str">
        <f t="shared" si="1"/>
        <v/>
      </c>
      <c r="F77" s="345" t="str">
        <f>IFERROR((D77/#REF!)*100%,"")</f>
        <v/>
      </c>
      <c r="G77" s="345"/>
      <c r="H77" s="355"/>
    </row>
    <row r="78" customHeight="1" spans="1:8">
      <c r="A78" s="341">
        <v>2010750</v>
      </c>
      <c r="B78" s="357" t="s">
        <v>74</v>
      </c>
      <c r="C78" s="353"/>
      <c r="D78" s="354"/>
      <c r="E78" s="345" t="str">
        <f t="shared" si="1"/>
        <v/>
      </c>
      <c r="F78" s="345" t="str">
        <f>IFERROR((D78/#REF!)*100%,"")</f>
        <v/>
      </c>
      <c r="G78" s="345"/>
      <c r="H78" s="355"/>
    </row>
    <row r="79" customHeight="1" spans="1:8">
      <c r="A79" s="341">
        <v>2010799</v>
      </c>
      <c r="B79" s="357" t="s">
        <v>111</v>
      </c>
      <c r="C79" s="353"/>
      <c r="D79" s="354"/>
      <c r="E79" s="345" t="str">
        <f t="shared" si="1"/>
        <v/>
      </c>
      <c r="F79" s="345" t="str">
        <f>IFERROR((D79/#REF!)*100%,"")</f>
        <v/>
      </c>
      <c r="G79" s="345"/>
      <c r="H79" s="355"/>
    </row>
    <row r="80" customHeight="1" spans="1:8">
      <c r="A80" s="341">
        <v>20108</v>
      </c>
      <c r="B80" s="357" t="s">
        <v>112</v>
      </c>
      <c r="C80" s="359">
        <f>SUM(C81:C88)</f>
        <v>123.95</v>
      </c>
      <c r="D80" s="359">
        <f>SUM(D81:D88)</f>
        <v>194</v>
      </c>
      <c r="E80" s="345">
        <f t="shared" si="1"/>
        <v>1.56514723678903</v>
      </c>
      <c r="F80" s="345" t="str">
        <f>IFERROR((D80/#REF!)*100%,"")</f>
        <v/>
      </c>
      <c r="G80" s="345"/>
      <c r="H80" s="352">
        <f>SUM(H81:H88)</f>
        <v>0</v>
      </c>
    </row>
    <row r="81" customHeight="1" spans="1:8">
      <c r="A81" s="341">
        <v>2010801</v>
      </c>
      <c r="B81" s="348" t="s">
        <v>65</v>
      </c>
      <c r="C81" s="353">
        <v>63.95</v>
      </c>
      <c r="D81" s="354">
        <v>66</v>
      </c>
      <c r="E81" s="345">
        <f t="shared" si="1"/>
        <v>1.03205629397967</v>
      </c>
      <c r="F81" s="345" t="str">
        <f>IFERROR((D81/#REF!)*100%,"")</f>
        <v/>
      </c>
      <c r="G81" s="345"/>
      <c r="H81" s="355"/>
    </row>
    <row r="82" customHeight="1" spans="1:8">
      <c r="A82" s="341">
        <v>2010802</v>
      </c>
      <c r="B82" s="348" t="s">
        <v>66</v>
      </c>
      <c r="C82" s="353"/>
      <c r="D82" s="354">
        <v>6</v>
      </c>
      <c r="E82" s="345" t="str">
        <f t="shared" si="1"/>
        <v/>
      </c>
      <c r="F82" s="345" t="str">
        <f>IFERROR((D82/#REF!)*100%,"")</f>
        <v/>
      </c>
      <c r="G82" s="345"/>
      <c r="H82" s="355"/>
    </row>
    <row r="83" customHeight="1" spans="1:8">
      <c r="A83" s="341">
        <v>2010803</v>
      </c>
      <c r="B83" s="348" t="s">
        <v>67</v>
      </c>
      <c r="C83" s="353"/>
      <c r="D83" s="354"/>
      <c r="E83" s="345" t="str">
        <f t="shared" si="1"/>
        <v/>
      </c>
      <c r="F83" s="345" t="str">
        <f>IFERROR((D83/#REF!)*100%,"")</f>
        <v/>
      </c>
      <c r="G83" s="345"/>
      <c r="H83" s="355"/>
    </row>
    <row r="84" customHeight="1" spans="1:8">
      <c r="A84" s="341">
        <v>2010804</v>
      </c>
      <c r="B84" s="361" t="s">
        <v>113</v>
      </c>
      <c r="C84" s="353">
        <v>60</v>
      </c>
      <c r="D84" s="354">
        <v>120</v>
      </c>
      <c r="E84" s="345">
        <f t="shared" si="1"/>
        <v>2</v>
      </c>
      <c r="F84" s="345" t="str">
        <f>IFERROR((D84/#REF!)*100%,"")</f>
        <v/>
      </c>
      <c r="G84" s="345"/>
      <c r="H84" s="355"/>
    </row>
    <row r="85" customHeight="1" spans="1:8">
      <c r="A85" s="341">
        <v>2010805</v>
      </c>
      <c r="B85" s="357" t="s">
        <v>114</v>
      </c>
      <c r="C85" s="353"/>
      <c r="D85" s="354"/>
      <c r="E85" s="345" t="str">
        <f t="shared" si="1"/>
        <v/>
      </c>
      <c r="F85" s="345" t="str">
        <f>IFERROR((D85/#REF!)*100%,"")</f>
        <v/>
      </c>
      <c r="G85" s="345"/>
      <c r="H85" s="355"/>
    </row>
    <row r="86" customHeight="1" spans="1:8">
      <c r="A86" s="341">
        <v>2010806</v>
      </c>
      <c r="B86" s="357" t="s">
        <v>106</v>
      </c>
      <c r="C86" s="353"/>
      <c r="D86" s="354">
        <v>2</v>
      </c>
      <c r="E86" s="345" t="str">
        <f t="shared" si="1"/>
        <v/>
      </c>
      <c r="F86" s="345" t="str">
        <f>IFERROR((D86/#REF!)*100%,"")</f>
        <v/>
      </c>
      <c r="G86" s="345"/>
      <c r="H86" s="355"/>
    </row>
    <row r="87" customHeight="1" spans="1:8">
      <c r="A87" s="341">
        <v>2010850</v>
      </c>
      <c r="B87" s="357" t="s">
        <v>74</v>
      </c>
      <c r="C87" s="353"/>
      <c r="D87" s="354"/>
      <c r="E87" s="345" t="str">
        <f t="shared" si="1"/>
        <v/>
      </c>
      <c r="F87" s="345" t="str">
        <f>IFERROR((D87/#REF!)*100%,"")</f>
        <v/>
      </c>
      <c r="G87" s="345"/>
      <c r="H87" s="355"/>
    </row>
    <row r="88" customHeight="1" spans="1:8">
      <c r="A88" s="341">
        <v>2010899</v>
      </c>
      <c r="B88" s="342" t="s">
        <v>115</v>
      </c>
      <c r="C88" s="353"/>
      <c r="D88" s="354"/>
      <c r="E88" s="345" t="str">
        <f t="shared" si="1"/>
        <v/>
      </c>
      <c r="F88" s="345" t="str">
        <f>IFERROR((D88/#REF!)*100%,"")</f>
        <v/>
      </c>
      <c r="G88" s="345"/>
      <c r="H88" s="355"/>
    </row>
    <row r="89" customHeight="1" spans="1:8">
      <c r="A89" s="341">
        <v>20109</v>
      </c>
      <c r="B89" s="348" t="s">
        <v>116</v>
      </c>
      <c r="C89" s="359">
        <f>SUM(C90:C101)</f>
        <v>0</v>
      </c>
      <c r="D89" s="362">
        <f>SUM(D90:D101)</f>
        <v>0</v>
      </c>
      <c r="E89" s="345" t="str">
        <f t="shared" si="1"/>
        <v/>
      </c>
      <c r="F89" s="345" t="str">
        <f>IFERROR((D89/#REF!)*100%,"")</f>
        <v/>
      </c>
      <c r="G89" s="345"/>
      <c r="H89" s="352">
        <f>SUM(H90:H101)</f>
        <v>0</v>
      </c>
    </row>
    <row r="90" customHeight="1" spans="1:8">
      <c r="A90" s="341">
        <v>2010901</v>
      </c>
      <c r="B90" s="348" t="s">
        <v>65</v>
      </c>
      <c r="C90" s="353"/>
      <c r="D90" s="354"/>
      <c r="E90" s="345" t="str">
        <f t="shared" si="1"/>
        <v/>
      </c>
      <c r="F90" s="345" t="str">
        <f>IFERROR((D90/#REF!)*100%,"")</f>
        <v/>
      </c>
      <c r="G90" s="345"/>
      <c r="H90" s="355"/>
    </row>
    <row r="91" customHeight="1" spans="1:8">
      <c r="A91" s="341">
        <v>2010902</v>
      </c>
      <c r="B91" s="357" t="s">
        <v>66</v>
      </c>
      <c r="C91" s="353"/>
      <c r="D91" s="354"/>
      <c r="E91" s="345" t="str">
        <f t="shared" si="1"/>
        <v/>
      </c>
      <c r="F91" s="345" t="str">
        <f>IFERROR((D91/#REF!)*100%,"")</f>
        <v/>
      </c>
      <c r="G91" s="345"/>
      <c r="H91" s="355"/>
    </row>
    <row r="92" customHeight="1" spans="1:8">
      <c r="A92" s="341">
        <v>2010903</v>
      </c>
      <c r="B92" s="357" t="s">
        <v>67</v>
      </c>
      <c r="C92" s="353"/>
      <c r="D92" s="354"/>
      <c r="E92" s="345" t="str">
        <f t="shared" si="1"/>
        <v/>
      </c>
      <c r="F92" s="345" t="str">
        <f>IFERROR((D92/#REF!)*100%,"")</f>
        <v/>
      </c>
      <c r="G92" s="345"/>
      <c r="H92" s="355"/>
    </row>
    <row r="93" customHeight="1" spans="1:8">
      <c r="A93" s="341">
        <v>2010905</v>
      </c>
      <c r="B93" s="348" t="s">
        <v>117</v>
      </c>
      <c r="C93" s="353"/>
      <c r="D93" s="354"/>
      <c r="E93" s="345" t="str">
        <f t="shared" si="1"/>
        <v/>
      </c>
      <c r="F93" s="345" t="str">
        <f>IFERROR((D93/#REF!)*100%,"")</f>
        <v/>
      </c>
      <c r="G93" s="345"/>
      <c r="H93" s="355"/>
    </row>
    <row r="94" customHeight="1" spans="1:8">
      <c r="A94" s="341">
        <v>2010907</v>
      </c>
      <c r="B94" s="348" t="s">
        <v>118</v>
      </c>
      <c r="C94" s="353"/>
      <c r="D94" s="354"/>
      <c r="E94" s="345" t="str">
        <f t="shared" si="1"/>
        <v/>
      </c>
      <c r="F94" s="345" t="str">
        <f>IFERROR((D94/#REF!)*100%,"")</f>
        <v/>
      </c>
      <c r="G94" s="345"/>
      <c r="H94" s="355"/>
    </row>
    <row r="95" customHeight="1" spans="1:8">
      <c r="A95" s="341">
        <v>2010908</v>
      </c>
      <c r="B95" s="348" t="s">
        <v>106</v>
      </c>
      <c r="C95" s="353"/>
      <c r="D95" s="354"/>
      <c r="E95" s="345" t="str">
        <f t="shared" si="1"/>
        <v/>
      </c>
      <c r="F95" s="345" t="str">
        <f>IFERROR((D95/#REF!)*100%,"")</f>
        <v/>
      </c>
      <c r="G95" s="345"/>
      <c r="H95" s="355"/>
    </row>
    <row r="96" customHeight="1" spans="1:8">
      <c r="A96" s="341">
        <v>2010909</v>
      </c>
      <c r="B96" s="348" t="s">
        <v>119</v>
      </c>
      <c r="C96" s="353"/>
      <c r="D96" s="354"/>
      <c r="E96" s="345" t="str">
        <f t="shared" si="1"/>
        <v/>
      </c>
      <c r="F96" s="345" t="str">
        <f>IFERROR((D96/#REF!)*100%,"")</f>
        <v/>
      </c>
      <c r="G96" s="345"/>
      <c r="H96" s="355"/>
    </row>
    <row r="97" customHeight="1" spans="1:8">
      <c r="A97" s="341">
        <v>2010910</v>
      </c>
      <c r="B97" s="348" t="s">
        <v>120</v>
      </c>
      <c r="C97" s="353"/>
      <c r="D97" s="354"/>
      <c r="E97" s="345" t="str">
        <f t="shared" si="1"/>
        <v/>
      </c>
      <c r="F97" s="345" t="str">
        <f>IFERROR((D97/#REF!)*100%,"")</f>
        <v/>
      </c>
      <c r="G97" s="345"/>
      <c r="H97" s="355"/>
    </row>
    <row r="98" customHeight="1" spans="1:8">
      <c r="A98" s="341">
        <v>2010911</v>
      </c>
      <c r="B98" s="348" t="s">
        <v>121</v>
      </c>
      <c r="C98" s="353"/>
      <c r="D98" s="354"/>
      <c r="E98" s="345" t="str">
        <f t="shared" si="1"/>
        <v/>
      </c>
      <c r="F98" s="345" t="str">
        <f>IFERROR((D98/#REF!)*100%,"")</f>
        <v/>
      </c>
      <c r="G98" s="345"/>
      <c r="H98" s="355"/>
    </row>
    <row r="99" customHeight="1" spans="1:8">
      <c r="A99" s="341">
        <v>2010912</v>
      </c>
      <c r="B99" s="348" t="s">
        <v>122</v>
      </c>
      <c r="C99" s="353"/>
      <c r="D99" s="354"/>
      <c r="E99" s="345" t="str">
        <f t="shared" si="1"/>
        <v/>
      </c>
      <c r="F99" s="345" t="str">
        <f>IFERROR((D99/#REF!)*100%,"")</f>
        <v/>
      </c>
      <c r="G99" s="345"/>
      <c r="H99" s="355"/>
    </row>
    <row r="100" customHeight="1" spans="1:8">
      <c r="A100" s="341">
        <v>2010950</v>
      </c>
      <c r="B100" s="357" t="s">
        <v>74</v>
      </c>
      <c r="C100" s="353"/>
      <c r="D100" s="354"/>
      <c r="E100" s="345" t="str">
        <f t="shared" si="1"/>
        <v/>
      </c>
      <c r="F100" s="345" t="str">
        <f>IFERROR((D100/#REF!)*100%,"")</f>
        <v/>
      </c>
      <c r="G100" s="345"/>
      <c r="H100" s="355"/>
    </row>
    <row r="101" customHeight="1" spans="1:8">
      <c r="A101" s="341">
        <v>2010999</v>
      </c>
      <c r="B101" s="357" t="s">
        <v>123</v>
      </c>
      <c r="C101" s="353"/>
      <c r="D101" s="354"/>
      <c r="E101" s="345" t="str">
        <f t="shared" si="1"/>
        <v/>
      </c>
      <c r="F101" s="345" t="str">
        <f>IFERROR((D101/#REF!)*100%,"")</f>
        <v/>
      </c>
      <c r="G101" s="345"/>
      <c r="H101" s="355"/>
    </row>
    <row r="102" customHeight="1" spans="1:8">
      <c r="A102" s="341">
        <v>20111</v>
      </c>
      <c r="B102" s="363" t="s">
        <v>124</v>
      </c>
      <c r="C102" s="359">
        <f>SUM(C103:C110)</f>
        <v>467.04</v>
      </c>
      <c r="D102" s="362">
        <f>SUM(D103:D110)</f>
        <v>466</v>
      </c>
      <c r="E102" s="345">
        <f t="shared" si="1"/>
        <v>0.997773210003426</v>
      </c>
      <c r="F102" s="345" t="str">
        <f>IFERROR((D102/#REF!)*100%,"")</f>
        <v/>
      </c>
      <c r="G102" s="345"/>
      <c r="H102" s="352">
        <f>SUM(H103:H110)</f>
        <v>0</v>
      </c>
    </row>
    <row r="103" customHeight="1" spans="1:8">
      <c r="A103" s="341">
        <v>2011101</v>
      </c>
      <c r="B103" s="348" t="s">
        <v>65</v>
      </c>
      <c r="C103" s="353">
        <v>447.04</v>
      </c>
      <c r="D103" s="354">
        <v>405</v>
      </c>
      <c r="E103" s="345">
        <f t="shared" si="1"/>
        <v>0.905959198282033</v>
      </c>
      <c r="F103" s="345" t="str">
        <f>IFERROR((D103/#REF!)*100%,"")</f>
        <v/>
      </c>
      <c r="G103" s="345"/>
      <c r="H103" s="355"/>
    </row>
    <row r="104" customHeight="1" spans="1:8">
      <c r="A104" s="341">
        <v>2011102</v>
      </c>
      <c r="B104" s="348" t="s">
        <v>66</v>
      </c>
      <c r="C104" s="353"/>
      <c r="D104" s="354">
        <v>61</v>
      </c>
      <c r="E104" s="345" t="str">
        <f t="shared" si="1"/>
        <v/>
      </c>
      <c r="F104" s="345" t="str">
        <f>IFERROR((D104/#REF!)*100%,"")</f>
        <v/>
      </c>
      <c r="G104" s="345"/>
      <c r="H104" s="355"/>
    </row>
    <row r="105" customHeight="1" spans="1:8">
      <c r="A105" s="341">
        <v>2011103</v>
      </c>
      <c r="B105" s="348" t="s">
        <v>67</v>
      </c>
      <c r="C105" s="353"/>
      <c r="D105" s="354"/>
      <c r="E105" s="345" t="str">
        <f t="shared" si="1"/>
        <v/>
      </c>
      <c r="F105" s="345" t="str">
        <f>IFERROR((D105/#REF!)*100%,"")</f>
        <v/>
      </c>
      <c r="G105" s="345"/>
      <c r="H105" s="355"/>
    </row>
    <row r="106" customHeight="1" spans="1:8">
      <c r="A106" s="341">
        <v>2011104</v>
      </c>
      <c r="B106" s="357" t="s">
        <v>125</v>
      </c>
      <c r="C106" s="353"/>
      <c r="D106" s="354"/>
      <c r="E106" s="345" t="str">
        <f t="shared" si="1"/>
        <v/>
      </c>
      <c r="F106" s="345" t="str">
        <f>IFERROR((D106/#REF!)*100%,"")</f>
        <v/>
      </c>
      <c r="G106" s="345"/>
      <c r="H106" s="355"/>
    </row>
    <row r="107" customHeight="1" spans="1:8">
      <c r="A107" s="341">
        <v>2011105</v>
      </c>
      <c r="B107" s="357" t="s">
        <v>126</v>
      </c>
      <c r="C107" s="353"/>
      <c r="D107" s="354"/>
      <c r="E107" s="345" t="str">
        <f t="shared" si="1"/>
        <v/>
      </c>
      <c r="F107" s="345" t="str">
        <f>IFERROR((D107/#REF!)*100%,"")</f>
        <v/>
      </c>
      <c r="G107" s="345"/>
      <c r="H107" s="355"/>
    </row>
    <row r="108" customHeight="1" spans="1:8">
      <c r="A108" s="341">
        <v>2011106</v>
      </c>
      <c r="B108" s="357" t="s">
        <v>127</v>
      </c>
      <c r="C108" s="353"/>
      <c r="D108" s="354"/>
      <c r="E108" s="345" t="str">
        <f t="shared" si="1"/>
        <v/>
      </c>
      <c r="F108" s="345" t="str">
        <f>IFERROR((D108/#REF!)*100%,"")</f>
        <v/>
      </c>
      <c r="G108" s="345"/>
      <c r="H108" s="355"/>
    </row>
    <row r="109" customHeight="1" spans="1:8">
      <c r="A109" s="341">
        <v>2011150</v>
      </c>
      <c r="B109" s="348" t="s">
        <v>74</v>
      </c>
      <c r="C109" s="353"/>
      <c r="D109" s="354"/>
      <c r="E109" s="345" t="str">
        <f t="shared" si="1"/>
        <v/>
      </c>
      <c r="F109" s="345" t="str">
        <f>IFERROR((D109/#REF!)*100%,"")</f>
        <v/>
      </c>
      <c r="G109" s="345"/>
      <c r="H109" s="355"/>
    </row>
    <row r="110" customHeight="1" spans="1:8">
      <c r="A110" s="341">
        <v>2011199</v>
      </c>
      <c r="B110" s="348" t="s">
        <v>128</v>
      </c>
      <c r="C110" s="353">
        <v>20</v>
      </c>
      <c r="D110" s="354"/>
      <c r="E110" s="345">
        <f t="shared" si="1"/>
        <v>0</v>
      </c>
      <c r="F110" s="345" t="str">
        <f>IFERROR((D110/#REF!)*100%,"")</f>
        <v/>
      </c>
      <c r="G110" s="345"/>
      <c r="H110" s="355"/>
    </row>
    <row r="111" customHeight="1" spans="1:8">
      <c r="A111" s="341">
        <v>20113</v>
      </c>
      <c r="B111" s="342" t="s">
        <v>129</v>
      </c>
      <c r="C111" s="359">
        <f>SUM(C112:C121)</f>
        <v>60</v>
      </c>
      <c r="D111" s="362">
        <f>SUM(D112:D121)</f>
        <v>60</v>
      </c>
      <c r="E111" s="345">
        <f t="shared" si="1"/>
        <v>1</v>
      </c>
      <c r="F111" s="345" t="str">
        <f>IFERROR((D111/#REF!)*100%,"")</f>
        <v/>
      </c>
      <c r="G111" s="345"/>
      <c r="H111" s="352">
        <f>SUM(H112:H121)</f>
        <v>0</v>
      </c>
    </row>
    <row r="112" customHeight="1" spans="1:8">
      <c r="A112" s="341">
        <v>2011301</v>
      </c>
      <c r="B112" s="348" t="s">
        <v>65</v>
      </c>
      <c r="C112" s="353"/>
      <c r="D112" s="354"/>
      <c r="E112" s="345" t="str">
        <f t="shared" si="1"/>
        <v/>
      </c>
      <c r="F112" s="345" t="str">
        <f>IFERROR((D112/#REF!)*100%,"")</f>
        <v/>
      </c>
      <c r="G112" s="345"/>
      <c r="H112" s="355"/>
    </row>
    <row r="113" customHeight="1" spans="1:8">
      <c r="A113" s="341">
        <v>2011302</v>
      </c>
      <c r="B113" s="348" t="s">
        <v>66</v>
      </c>
      <c r="C113" s="353"/>
      <c r="D113" s="354"/>
      <c r="E113" s="345" t="str">
        <f t="shared" si="1"/>
        <v/>
      </c>
      <c r="F113" s="345" t="str">
        <f>IFERROR((D113/#REF!)*100%,"")</f>
        <v/>
      </c>
      <c r="G113" s="345"/>
      <c r="H113" s="355"/>
    </row>
    <row r="114" customHeight="1" spans="1:8">
      <c r="A114" s="341">
        <v>2011303</v>
      </c>
      <c r="B114" s="348" t="s">
        <v>67</v>
      </c>
      <c r="C114" s="353"/>
      <c r="D114" s="354"/>
      <c r="E114" s="345" t="str">
        <f t="shared" si="1"/>
        <v/>
      </c>
      <c r="F114" s="345" t="str">
        <f>IFERROR((D114/#REF!)*100%,"")</f>
        <v/>
      </c>
      <c r="G114" s="345"/>
      <c r="H114" s="355"/>
    </row>
    <row r="115" customHeight="1" spans="1:8">
      <c r="A115" s="341">
        <v>2011304</v>
      </c>
      <c r="B115" s="357" t="s">
        <v>130</v>
      </c>
      <c r="C115" s="353"/>
      <c r="D115" s="354"/>
      <c r="E115" s="345" t="str">
        <f t="shared" si="1"/>
        <v/>
      </c>
      <c r="F115" s="345" t="str">
        <f>IFERROR((D115/#REF!)*100%,"")</f>
        <v/>
      </c>
      <c r="G115" s="345"/>
      <c r="H115" s="355"/>
    </row>
    <row r="116" customHeight="1" spans="1:8">
      <c r="A116" s="341">
        <v>2011305</v>
      </c>
      <c r="B116" s="357" t="s">
        <v>131</v>
      </c>
      <c r="C116" s="353"/>
      <c r="D116" s="354"/>
      <c r="E116" s="345" t="str">
        <f t="shared" si="1"/>
        <v/>
      </c>
      <c r="F116" s="345" t="str">
        <f>IFERROR((D116/#REF!)*100%,"")</f>
        <v/>
      </c>
      <c r="G116" s="345"/>
      <c r="H116" s="355"/>
    </row>
    <row r="117" customHeight="1" spans="1:8">
      <c r="A117" s="341">
        <v>2011306</v>
      </c>
      <c r="B117" s="357" t="s">
        <v>132</v>
      </c>
      <c r="C117" s="353"/>
      <c r="D117" s="354"/>
      <c r="E117" s="345" t="str">
        <f t="shared" si="1"/>
        <v/>
      </c>
      <c r="F117" s="345" t="str">
        <f>IFERROR((D117/#REF!)*100%,"")</f>
        <v/>
      </c>
      <c r="G117" s="345"/>
      <c r="H117" s="355"/>
    </row>
    <row r="118" customHeight="1" spans="1:8">
      <c r="A118" s="341">
        <v>2011307</v>
      </c>
      <c r="B118" s="348" t="s">
        <v>133</v>
      </c>
      <c r="C118" s="353"/>
      <c r="D118" s="354"/>
      <c r="E118" s="345" t="str">
        <f t="shared" si="1"/>
        <v/>
      </c>
      <c r="F118" s="345" t="str">
        <f>IFERROR((D118/#REF!)*100%,"")</f>
        <v/>
      </c>
      <c r="G118" s="345"/>
      <c r="H118" s="355"/>
    </row>
    <row r="119" customHeight="1" spans="1:8">
      <c r="A119" s="341">
        <v>2011308</v>
      </c>
      <c r="B119" s="348" t="s">
        <v>134</v>
      </c>
      <c r="C119" s="353">
        <v>60</v>
      </c>
      <c r="D119" s="354">
        <v>60</v>
      </c>
      <c r="E119" s="345">
        <f t="shared" si="1"/>
        <v>1</v>
      </c>
      <c r="F119" s="345" t="str">
        <f>IFERROR((D119/#REF!)*100%,"")</f>
        <v/>
      </c>
      <c r="G119" s="345"/>
      <c r="H119" s="355"/>
    </row>
    <row r="120" customHeight="1" spans="1:8">
      <c r="A120" s="341">
        <v>2011350</v>
      </c>
      <c r="B120" s="348" t="s">
        <v>74</v>
      </c>
      <c r="C120" s="353"/>
      <c r="D120" s="354"/>
      <c r="E120" s="345" t="str">
        <f t="shared" si="1"/>
        <v/>
      </c>
      <c r="F120" s="345" t="str">
        <f>IFERROR((D120/#REF!)*100%,"")</f>
        <v/>
      </c>
      <c r="G120" s="345"/>
      <c r="H120" s="355"/>
    </row>
    <row r="121" customHeight="1" spans="1:8">
      <c r="A121" s="341">
        <v>2011399</v>
      </c>
      <c r="B121" s="357" t="s">
        <v>135</v>
      </c>
      <c r="C121" s="353"/>
      <c r="D121" s="354"/>
      <c r="E121" s="345" t="str">
        <f t="shared" si="1"/>
        <v/>
      </c>
      <c r="F121" s="345" t="str">
        <f>IFERROR((D121/#REF!)*100%,"")</f>
        <v/>
      </c>
      <c r="G121" s="345"/>
      <c r="H121" s="355"/>
    </row>
    <row r="122" customHeight="1" spans="1:8">
      <c r="A122" s="341">
        <v>20114</v>
      </c>
      <c r="B122" s="357" t="s">
        <v>136</v>
      </c>
      <c r="C122" s="359">
        <f>SUM(C123:C133)</f>
        <v>0</v>
      </c>
      <c r="D122" s="362">
        <f>SUM(D123:D133)</f>
        <v>0</v>
      </c>
      <c r="E122" s="345" t="str">
        <f t="shared" si="1"/>
        <v/>
      </c>
      <c r="F122" s="345" t="str">
        <f>IFERROR((D122/#REF!)*100%,"")</f>
        <v/>
      </c>
      <c r="G122" s="345"/>
      <c r="H122" s="352">
        <f>SUM(H123:H133)</f>
        <v>0</v>
      </c>
    </row>
    <row r="123" customHeight="1" spans="1:8">
      <c r="A123" s="341">
        <v>2011401</v>
      </c>
      <c r="B123" s="357" t="s">
        <v>65</v>
      </c>
      <c r="C123" s="353"/>
      <c r="D123" s="354"/>
      <c r="E123" s="345" t="str">
        <f t="shared" si="1"/>
        <v/>
      </c>
      <c r="F123" s="345" t="str">
        <f>IFERROR((D123/#REF!)*100%,"")</f>
        <v/>
      </c>
      <c r="G123" s="345"/>
      <c r="H123" s="355"/>
    </row>
    <row r="124" customHeight="1" spans="1:8">
      <c r="A124" s="341">
        <v>2011402</v>
      </c>
      <c r="B124" s="342" t="s">
        <v>66</v>
      </c>
      <c r="C124" s="353"/>
      <c r="D124" s="354"/>
      <c r="E124" s="345" t="str">
        <f t="shared" si="1"/>
        <v/>
      </c>
      <c r="F124" s="345" t="str">
        <f>IFERROR((D124/#REF!)*100%,"")</f>
        <v/>
      </c>
      <c r="G124" s="345"/>
      <c r="H124" s="355"/>
    </row>
    <row r="125" customHeight="1" spans="1:8">
      <c r="A125" s="341">
        <v>2011403</v>
      </c>
      <c r="B125" s="348" t="s">
        <v>67</v>
      </c>
      <c r="C125" s="353"/>
      <c r="D125" s="354"/>
      <c r="E125" s="345" t="str">
        <f t="shared" si="1"/>
        <v/>
      </c>
      <c r="F125" s="345" t="str">
        <f>IFERROR((D125/#REF!)*100%,"")</f>
        <v/>
      </c>
      <c r="G125" s="345"/>
      <c r="H125" s="355"/>
    </row>
    <row r="126" customHeight="1" spans="1:8">
      <c r="A126" s="341">
        <v>2011404</v>
      </c>
      <c r="B126" s="348" t="s">
        <v>137</v>
      </c>
      <c r="C126" s="353"/>
      <c r="D126" s="354"/>
      <c r="E126" s="345" t="str">
        <f t="shared" si="1"/>
        <v/>
      </c>
      <c r="F126" s="345" t="str">
        <f>IFERROR((D126/#REF!)*100%,"")</f>
        <v/>
      </c>
      <c r="G126" s="345"/>
      <c r="H126" s="355"/>
    </row>
    <row r="127" customHeight="1" spans="1:8">
      <c r="A127" s="341">
        <v>2011405</v>
      </c>
      <c r="B127" s="348" t="s">
        <v>138</v>
      </c>
      <c r="C127" s="353"/>
      <c r="D127" s="354"/>
      <c r="E127" s="345" t="str">
        <f t="shared" si="1"/>
        <v/>
      </c>
      <c r="F127" s="345" t="str">
        <f>IFERROR((D127/#REF!)*100%,"")</f>
        <v/>
      </c>
      <c r="G127" s="345"/>
      <c r="H127" s="355"/>
    </row>
    <row r="128" customHeight="1" spans="1:8">
      <c r="A128" s="341">
        <v>2011408</v>
      </c>
      <c r="B128" s="357" t="s">
        <v>139</v>
      </c>
      <c r="C128" s="353"/>
      <c r="D128" s="354"/>
      <c r="E128" s="345" t="str">
        <f t="shared" si="1"/>
        <v/>
      </c>
      <c r="F128" s="345" t="str">
        <f>IFERROR((D128/#REF!)*100%,"")</f>
        <v/>
      </c>
      <c r="G128" s="345"/>
      <c r="H128" s="355"/>
    </row>
    <row r="129" customHeight="1" spans="1:8">
      <c r="A129" s="341">
        <v>2011409</v>
      </c>
      <c r="B129" s="348" t="s">
        <v>140</v>
      </c>
      <c r="C129" s="353"/>
      <c r="D129" s="354"/>
      <c r="E129" s="345" t="str">
        <f t="shared" si="1"/>
        <v/>
      </c>
      <c r="F129" s="345" t="str">
        <f>IFERROR((D129/#REF!)*100%,"")</f>
        <v/>
      </c>
      <c r="G129" s="345"/>
      <c r="H129" s="355"/>
    </row>
    <row r="130" customHeight="1" spans="1:8">
      <c r="A130" s="341">
        <v>2011410</v>
      </c>
      <c r="B130" s="348" t="s">
        <v>141</v>
      </c>
      <c r="C130" s="353"/>
      <c r="D130" s="354"/>
      <c r="E130" s="345" t="str">
        <f t="shared" si="1"/>
        <v/>
      </c>
      <c r="F130" s="345" t="str">
        <f>IFERROR((D130/#REF!)*100%,"")</f>
        <v/>
      </c>
      <c r="G130" s="345"/>
      <c r="H130" s="355"/>
    </row>
    <row r="131" customHeight="1" spans="1:8">
      <c r="A131" s="341">
        <v>2011411</v>
      </c>
      <c r="B131" s="348" t="s">
        <v>142</v>
      </c>
      <c r="C131" s="353"/>
      <c r="D131" s="354"/>
      <c r="E131" s="345" t="str">
        <f t="shared" si="1"/>
        <v/>
      </c>
      <c r="F131" s="345" t="str">
        <f>IFERROR((D131/#REF!)*100%,"")</f>
        <v/>
      </c>
      <c r="G131" s="345"/>
      <c r="H131" s="355"/>
    </row>
    <row r="132" customHeight="1" spans="1:8">
      <c r="A132" s="341">
        <v>2011450</v>
      </c>
      <c r="B132" s="348" t="s">
        <v>74</v>
      </c>
      <c r="C132" s="353"/>
      <c r="D132" s="354"/>
      <c r="E132" s="345" t="str">
        <f t="shared" si="1"/>
        <v/>
      </c>
      <c r="F132" s="345" t="str">
        <f>IFERROR((D132/#REF!)*100%,"")</f>
        <v/>
      </c>
      <c r="G132" s="345"/>
      <c r="H132" s="355"/>
    </row>
    <row r="133" customHeight="1" spans="1:8">
      <c r="A133" s="341">
        <v>2011499</v>
      </c>
      <c r="B133" s="348" t="s">
        <v>143</v>
      </c>
      <c r="C133" s="353"/>
      <c r="D133" s="354"/>
      <c r="E133" s="345" t="str">
        <f t="shared" si="1"/>
        <v/>
      </c>
      <c r="F133" s="345" t="str">
        <f>IFERROR((D133/#REF!)*100%,"")</f>
        <v/>
      </c>
      <c r="G133" s="345"/>
      <c r="H133" s="355"/>
    </row>
    <row r="134" customHeight="1" spans="1:8">
      <c r="A134" s="341">
        <v>20123</v>
      </c>
      <c r="B134" s="348" t="s">
        <v>144</v>
      </c>
      <c r="C134" s="359">
        <f>SUM(C135:C140)</f>
        <v>0</v>
      </c>
      <c r="D134" s="362">
        <f>SUM(D135:D140)</f>
        <v>3</v>
      </c>
      <c r="E134" s="345" t="str">
        <f t="shared" ref="E134:E197" si="2">IFERROR((D134/C134)*100%,"")</f>
        <v/>
      </c>
      <c r="F134" s="345" t="str">
        <f>IFERROR((D134/#REF!)*100%,"")</f>
        <v/>
      </c>
      <c r="G134" s="345"/>
      <c r="H134" s="352">
        <f>SUM(H135:H140)</f>
        <v>0</v>
      </c>
    </row>
    <row r="135" customHeight="1" spans="1:8">
      <c r="A135" s="341">
        <v>2012301</v>
      </c>
      <c r="B135" s="348" t="s">
        <v>65</v>
      </c>
      <c r="C135" s="353"/>
      <c r="D135" s="354"/>
      <c r="E135" s="345" t="str">
        <f t="shared" si="2"/>
        <v/>
      </c>
      <c r="F135" s="345" t="str">
        <f>IFERROR((D135/#REF!)*100%,"")</f>
        <v/>
      </c>
      <c r="G135" s="345"/>
      <c r="H135" s="355"/>
    </row>
    <row r="136" customHeight="1" spans="1:8">
      <c r="A136" s="341">
        <v>2012302</v>
      </c>
      <c r="B136" s="348" t="s">
        <v>66</v>
      </c>
      <c r="C136" s="353"/>
      <c r="D136" s="354"/>
      <c r="E136" s="345" t="str">
        <f t="shared" si="2"/>
        <v/>
      </c>
      <c r="F136" s="345" t="str">
        <f>IFERROR((D136/#REF!)*100%,"")</f>
        <v/>
      </c>
      <c r="G136" s="345"/>
      <c r="H136" s="355"/>
    </row>
    <row r="137" customHeight="1" spans="1:8">
      <c r="A137" s="341">
        <v>2012303</v>
      </c>
      <c r="B137" s="357" t="s">
        <v>67</v>
      </c>
      <c r="C137" s="353"/>
      <c r="D137" s="354"/>
      <c r="E137" s="345" t="str">
        <f t="shared" si="2"/>
        <v/>
      </c>
      <c r="F137" s="345" t="str">
        <f>IFERROR((D137/#REF!)*100%,"")</f>
        <v/>
      </c>
      <c r="G137" s="345"/>
      <c r="H137" s="355"/>
    </row>
    <row r="138" customHeight="1" spans="1:8">
      <c r="A138" s="341">
        <v>2012304</v>
      </c>
      <c r="B138" s="357" t="s">
        <v>145</v>
      </c>
      <c r="C138" s="353"/>
      <c r="D138" s="354">
        <v>3</v>
      </c>
      <c r="E138" s="345" t="str">
        <f t="shared" si="2"/>
        <v/>
      </c>
      <c r="F138" s="345" t="str">
        <f>IFERROR((D138/#REF!)*100%,"")</f>
        <v/>
      </c>
      <c r="G138" s="345"/>
      <c r="H138" s="355"/>
    </row>
    <row r="139" customHeight="1" spans="1:8">
      <c r="A139" s="341">
        <v>2012350</v>
      </c>
      <c r="B139" s="357" t="s">
        <v>74</v>
      </c>
      <c r="C139" s="353"/>
      <c r="D139" s="354"/>
      <c r="E139" s="345" t="str">
        <f t="shared" si="2"/>
        <v/>
      </c>
      <c r="F139" s="345" t="str">
        <f>IFERROR((D139/#REF!)*100%,"")</f>
        <v/>
      </c>
      <c r="G139" s="345"/>
      <c r="H139" s="355"/>
    </row>
    <row r="140" customHeight="1" spans="1:8">
      <c r="A140" s="341">
        <v>2012399</v>
      </c>
      <c r="B140" s="342" t="s">
        <v>146</v>
      </c>
      <c r="C140" s="353"/>
      <c r="D140" s="354"/>
      <c r="E140" s="345" t="str">
        <f t="shared" si="2"/>
        <v/>
      </c>
      <c r="F140" s="345" t="str">
        <f>IFERROR((D140/#REF!)*100%,"")</f>
        <v/>
      </c>
      <c r="G140" s="345"/>
      <c r="H140" s="355"/>
    </row>
    <row r="141" customHeight="1" spans="1:8">
      <c r="A141" s="341">
        <v>20125</v>
      </c>
      <c r="B141" s="348" t="s">
        <v>147</v>
      </c>
      <c r="C141" s="359">
        <f>SUM(C142:C148)</f>
        <v>0</v>
      </c>
      <c r="D141" s="362">
        <f>SUM(D142:D148)</f>
        <v>0</v>
      </c>
      <c r="E141" s="345" t="str">
        <f t="shared" si="2"/>
        <v/>
      </c>
      <c r="F141" s="345" t="str">
        <f>IFERROR((D141/#REF!)*100%,"")</f>
        <v/>
      </c>
      <c r="G141" s="345"/>
      <c r="H141" s="352">
        <f>SUM(H142:H148)</f>
        <v>0</v>
      </c>
    </row>
    <row r="142" customHeight="1" spans="1:8">
      <c r="A142" s="341">
        <v>2012501</v>
      </c>
      <c r="B142" s="348" t="s">
        <v>65</v>
      </c>
      <c r="C142" s="353"/>
      <c r="D142" s="354"/>
      <c r="E142" s="345" t="str">
        <f t="shared" si="2"/>
        <v/>
      </c>
      <c r="F142" s="345" t="str">
        <f>IFERROR((D142/#REF!)*100%,"")</f>
        <v/>
      </c>
      <c r="G142" s="345"/>
      <c r="H142" s="355"/>
    </row>
    <row r="143" customHeight="1" spans="1:8">
      <c r="A143" s="341">
        <v>2012502</v>
      </c>
      <c r="B143" s="357" t="s">
        <v>66</v>
      </c>
      <c r="C143" s="353"/>
      <c r="D143" s="354"/>
      <c r="E143" s="345" t="str">
        <f t="shared" si="2"/>
        <v/>
      </c>
      <c r="F143" s="345" t="str">
        <f>IFERROR((D143/#REF!)*100%,"")</f>
        <v/>
      </c>
      <c r="G143" s="345"/>
      <c r="H143" s="355"/>
    </row>
    <row r="144" customHeight="1" spans="1:8">
      <c r="A144" s="341">
        <v>2012503</v>
      </c>
      <c r="B144" s="357" t="s">
        <v>67</v>
      </c>
      <c r="C144" s="353"/>
      <c r="D144" s="354"/>
      <c r="E144" s="345" t="str">
        <f t="shared" si="2"/>
        <v/>
      </c>
      <c r="F144" s="345" t="str">
        <f>IFERROR((D144/#REF!)*100%,"")</f>
        <v/>
      </c>
      <c r="G144" s="345"/>
      <c r="H144" s="355"/>
    </row>
    <row r="145" customHeight="1" spans="1:8">
      <c r="A145" s="341">
        <v>2012504</v>
      </c>
      <c r="B145" s="357" t="s">
        <v>148</v>
      </c>
      <c r="C145" s="353"/>
      <c r="D145" s="354"/>
      <c r="E145" s="345" t="str">
        <f t="shared" si="2"/>
        <v/>
      </c>
      <c r="F145" s="345" t="str">
        <f>IFERROR((D145/#REF!)*100%,"")</f>
        <v/>
      </c>
      <c r="G145" s="345"/>
      <c r="H145" s="355"/>
    </row>
    <row r="146" customHeight="1" spans="1:8">
      <c r="A146" s="341">
        <v>2012505</v>
      </c>
      <c r="B146" s="342" t="s">
        <v>149</v>
      </c>
      <c r="C146" s="353"/>
      <c r="D146" s="354"/>
      <c r="E146" s="345" t="str">
        <f t="shared" si="2"/>
        <v/>
      </c>
      <c r="F146" s="345" t="str">
        <f>IFERROR((D146/#REF!)*100%,"")</f>
        <v/>
      </c>
      <c r="G146" s="345"/>
      <c r="H146" s="355"/>
    </row>
    <row r="147" customHeight="1" spans="1:8">
      <c r="A147" s="341">
        <v>2012550</v>
      </c>
      <c r="B147" s="348" t="s">
        <v>74</v>
      </c>
      <c r="C147" s="353"/>
      <c r="D147" s="354"/>
      <c r="E147" s="345" t="str">
        <f t="shared" si="2"/>
        <v/>
      </c>
      <c r="F147" s="345" t="str">
        <f>IFERROR((D147/#REF!)*100%,"")</f>
        <v/>
      </c>
      <c r="G147" s="345"/>
      <c r="H147" s="355"/>
    </row>
    <row r="148" customHeight="1" spans="1:8">
      <c r="A148" s="341">
        <v>2012599</v>
      </c>
      <c r="B148" s="348" t="s">
        <v>150</v>
      </c>
      <c r="C148" s="353"/>
      <c r="D148" s="354"/>
      <c r="E148" s="345" t="str">
        <f t="shared" si="2"/>
        <v/>
      </c>
      <c r="F148" s="345" t="str">
        <f>IFERROR((D148/#REF!)*100%,"")</f>
        <v/>
      </c>
      <c r="G148" s="345"/>
      <c r="H148" s="355"/>
    </row>
    <row r="149" customHeight="1" spans="1:8">
      <c r="A149" s="341">
        <v>20126</v>
      </c>
      <c r="B149" s="357" t="s">
        <v>151</v>
      </c>
      <c r="C149" s="359">
        <f>SUM(C150:C154)</f>
        <v>0</v>
      </c>
      <c r="D149" s="362">
        <f>SUM(D150:D154)</f>
        <v>10</v>
      </c>
      <c r="E149" s="345" t="str">
        <f t="shared" si="2"/>
        <v/>
      </c>
      <c r="F149" s="345" t="str">
        <f>IFERROR((D149/#REF!)*100%,"")</f>
        <v/>
      </c>
      <c r="G149" s="345"/>
      <c r="H149" s="352">
        <f>SUM(H150:H154)</f>
        <v>0</v>
      </c>
    </row>
    <row r="150" customHeight="1" spans="1:8">
      <c r="A150" s="341">
        <v>2012601</v>
      </c>
      <c r="B150" s="357" t="s">
        <v>65</v>
      </c>
      <c r="C150" s="353"/>
      <c r="D150" s="354"/>
      <c r="E150" s="345" t="str">
        <f t="shared" si="2"/>
        <v/>
      </c>
      <c r="F150" s="345" t="str">
        <f>IFERROR((D150/#REF!)*100%,"")</f>
        <v/>
      </c>
      <c r="G150" s="345"/>
      <c r="H150" s="355"/>
    </row>
    <row r="151" customHeight="1" spans="1:8">
      <c r="A151" s="341">
        <v>2012602</v>
      </c>
      <c r="B151" s="357" t="s">
        <v>66</v>
      </c>
      <c r="C151" s="353"/>
      <c r="D151" s="354"/>
      <c r="E151" s="345" t="str">
        <f t="shared" si="2"/>
        <v/>
      </c>
      <c r="F151" s="345" t="str">
        <f>IFERROR((D151/#REF!)*100%,"")</f>
        <v/>
      </c>
      <c r="G151" s="345"/>
      <c r="H151" s="355"/>
    </row>
    <row r="152" customHeight="1" spans="1:8">
      <c r="A152" s="341">
        <v>2012603</v>
      </c>
      <c r="B152" s="348" t="s">
        <v>67</v>
      </c>
      <c r="C152" s="353"/>
      <c r="D152" s="354"/>
      <c r="E152" s="345" t="str">
        <f t="shared" si="2"/>
        <v/>
      </c>
      <c r="F152" s="345" t="str">
        <f>IFERROR((D152/#REF!)*100%,"")</f>
        <v/>
      </c>
      <c r="G152" s="345"/>
      <c r="H152" s="355"/>
    </row>
    <row r="153" customHeight="1" spans="1:8">
      <c r="A153" s="341">
        <v>2012604</v>
      </c>
      <c r="B153" s="360" t="s">
        <v>152</v>
      </c>
      <c r="C153" s="353"/>
      <c r="D153" s="354">
        <v>10</v>
      </c>
      <c r="E153" s="345" t="str">
        <f t="shared" si="2"/>
        <v/>
      </c>
      <c r="F153" s="345" t="str">
        <f>IFERROR((D153/#REF!)*100%,"")</f>
        <v/>
      </c>
      <c r="G153" s="345"/>
      <c r="H153" s="355"/>
    </row>
    <row r="154" customHeight="1" spans="1:8">
      <c r="A154" s="341">
        <v>2012699</v>
      </c>
      <c r="B154" s="348" t="s">
        <v>153</v>
      </c>
      <c r="C154" s="353"/>
      <c r="D154" s="354"/>
      <c r="E154" s="345" t="str">
        <f t="shared" si="2"/>
        <v/>
      </c>
      <c r="F154" s="345" t="str">
        <f>IFERROR((D154/#REF!)*100%,"")</f>
        <v/>
      </c>
      <c r="G154" s="345"/>
      <c r="H154" s="355"/>
    </row>
    <row r="155" customHeight="1" spans="1:8">
      <c r="A155" s="341">
        <v>20128</v>
      </c>
      <c r="B155" s="357" t="s">
        <v>154</v>
      </c>
      <c r="C155" s="359">
        <f>SUM(C156:C161)</f>
        <v>22.36</v>
      </c>
      <c r="D155" s="362">
        <f>SUM(D156:D161)</f>
        <v>33</v>
      </c>
      <c r="E155" s="345">
        <f t="shared" si="2"/>
        <v>1.47584973166369</v>
      </c>
      <c r="F155" s="345" t="str">
        <f>IFERROR((D155/#REF!)*100%,"")</f>
        <v/>
      </c>
      <c r="G155" s="345"/>
      <c r="H155" s="352">
        <f>SUM(H156:H161)</f>
        <v>0</v>
      </c>
    </row>
    <row r="156" customHeight="1" spans="1:8">
      <c r="A156" s="341">
        <v>2012801</v>
      </c>
      <c r="B156" s="357" t="s">
        <v>65</v>
      </c>
      <c r="C156" s="353">
        <v>22.36</v>
      </c>
      <c r="D156" s="354">
        <v>26</v>
      </c>
      <c r="E156" s="345">
        <f t="shared" si="2"/>
        <v>1.16279069767442</v>
      </c>
      <c r="F156" s="345" t="str">
        <f>IFERROR((D156/#REF!)*100%,"")</f>
        <v/>
      </c>
      <c r="G156" s="345"/>
      <c r="H156" s="355"/>
    </row>
    <row r="157" customHeight="1" spans="1:8">
      <c r="A157" s="341">
        <v>2012802</v>
      </c>
      <c r="B157" s="357" t="s">
        <v>66</v>
      </c>
      <c r="C157" s="353"/>
      <c r="D157" s="354">
        <v>7</v>
      </c>
      <c r="E157" s="345" t="str">
        <f t="shared" si="2"/>
        <v/>
      </c>
      <c r="F157" s="345" t="str">
        <f>IFERROR((D157/#REF!)*100%,"")</f>
        <v/>
      </c>
      <c r="G157" s="345"/>
      <c r="H157" s="355"/>
    </row>
    <row r="158" customHeight="1" spans="1:8">
      <c r="A158" s="341">
        <v>2012803</v>
      </c>
      <c r="B158" s="342" t="s">
        <v>67</v>
      </c>
      <c r="C158" s="353"/>
      <c r="D158" s="354"/>
      <c r="E158" s="345" t="str">
        <f t="shared" si="2"/>
        <v/>
      </c>
      <c r="F158" s="345" t="str">
        <f>IFERROR((D158/#REF!)*100%,"")</f>
        <v/>
      </c>
      <c r="G158" s="345"/>
      <c r="H158" s="355"/>
    </row>
    <row r="159" customHeight="1" spans="1:8">
      <c r="A159" s="341">
        <v>2012804</v>
      </c>
      <c r="B159" s="348" t="s">
        <v>79</v>
      </c>
      <c r="C159" s="353"/>
      <c r="D159" s="354"/>
      <c r="E159" s="345" t="str">
        <f t="shared" si="2"/>
        <v/>
      </c>
      <c r="F159" s="345" t="str">
        <f>IFERROR((D159/#REF!)*100%,"")</f>
        <v/>
      </c>
      <c r="G159" s="345"/>
      <c r="H159" s="355"/>
    </row>
    <row r="160" customHeight="1" spans="1:8">
      <c r="A160" s="341">
        <v>2012850</v>
      </c>
      <c r="B160" s="348" t="s">
        <v>74</v>
      </c>
      <c r="C160" s="353"/>
      <c r="D160" s="354"/>
      <c r="E160" s="345" t="str">
        <f t="shared" si="2"/>
        <v/>
      </c>
      <c r="F160" s="345" t="str">
        <f>IFERROR((D160/#REF!)*100%,"")</f>
        <v/>
      </c>
      <c r="G160" s="345"/>
      <c r="H160" s="355"/>
    </row>
    <row r="161" customHeight="1" spans="1:8">
      <c r="A161" s="341">
        <v>2012899</v>
      </c>
      <c r="B161" s="348" t="s">
        <v>155</v>
      </c>
      <c r="C161" s="353"/>
      <c r="D161" s="354"/>
      <c r="E161" s="345" t="str">
        <f t="shared" si="2"/>
        <v/>
      </c>
      <c r="F161" s="345" t="str">
        <f>IFERROR((D161/#REF!)*100%,"")</f>
        <v/>
      </c>
      <c r="G161" s="345"/>
      <c r="H161" s="355"/>
    </row>
    <row r="162" customHeight="1" spans="1:8">
      <c r="A162" s="341">
        <v>20129</v>
      </c>
      <c r="B162" s="357" t="s">
        <v>156</v>
      </c>
      <c r="C162" s="359">
        <f>SUM(C163:C168)</f>
        <v>66.03</v>
      </c>
      <c r="D162" s="359">
        <f>SUM(D163:D168)</f>
        <v>63</v>
      </c>
      <c r="E162" s="345">
        <f t="shared" si="2"/>
        <v>0.954111767378464</v>
      </c>
      <c r="F162" s="345" t="str">
        <f>IFERROR((D162/#REF!)*100%,"")</f>
        <v/>
      </c>
      <c r="G162" s="345"/>
      <c r="H162" s="352">
        <f>SUM(H163:H168)</f>
        <v>0</v>
      </c>
    </row>
    <row r="163" customHeight="1" spans="1:8">
      <c r="A163" s="341">
        <v>2012901</v>
      </c>
      <c r="B163" s="357" t="s">
        <v>65</v>
      </c>
      <c r="C163" s="353">
        <v>31.5</v>
      </c>
      <c r="D163" s="354">
        <v>60</v>
      </c>
      <c r="E163" s="345">
        <f t="shared" si="2"/>
        <v>1.9047619047619</v>
      </c>
      <c r="F163" s="345" t="str">
        <f>IFERROR((D163/#REF!)*100%,"")</f>
        <v/>
      </c>
      <c r="G163" s="345"/>
      <c r="H163" s="355"/>
    </row>
    <row r="164" customHeight="1" spans="1:8">
      <c r="A164" s="341">
        <v>2012902</v>
      </c>
      <c r="B164" s="357" t="s">
        <v>66</v>
      </c>
      <c r="C164" s="353">
        <v>1</v>
      </c>
      <c r="D164" s="354">
        <v>3</v>
      </c>
      <c r="E164" s="345">
        <f t="shared" si="2"/>
        <v>3</v>
      </c>
      <c r="F164" s="345" t="str">
        <f>IFERROR((D164/#REF!)*100%,"")</f>
        <v/>
      </c>
      <c r="G164" s="345"/>
      <c r="H164" s="355"/>
    </row>
    <row r="165" customHeight="1" spans="1:8">
      <c r="A165" s="341">
        <v>2012903</v>
      </c>
      <c r="B165" s="348" t="s">
        <v>67</v>
      </c>
      <c r="C165" s="353"/>
      <c r="D165" s="354"/>
      <c r="E165" s="345" t="str">
        <f t="shared" si="2"/>
        <v/>
      </c>
      <c r="F165" s="345" t="str">
        <f>IFERROR((D165/#REF!)*100%,"")</f>
        <v/>
      </c>
      <c r="G165" s="345"/>
      <c r="H165" s="355"/>
    </row>
    <row r="166" customHeight="1" spans="1:8">
      <c r="A166" s="341">
        <v>2012906</v>
      </c>
      <c r="B166" s="348" t="s">
        <v>157</v>
      </c>
      <c r="C166" s="353">
        <v>33.53</v>
      </c>
      <c r="D166" s="354"/>
      <c r="E166" s="345">
        <f t="shared" si="2"/>
        <v>0</v>
      </c>
      <c r="F166" s="345" t="str">
        <f>IFERROR((D166/#REF!)*100%,"")</f>
        <v/>
      </c>
      <c r="G166" s="345"/>
      <c r="H166" s="355"/>
    </row>
    <row r="167" customHeight="1" spans="1:8">
      <c r="A167" s="341">
        <v>2012950</v>
      </c>
      <c r="B167" s="357" t="s">
        <v>74</v>
      </c>
      <c r="C167" s="353"/>
      <c r="D167" s="354"/>
      <c r="E167" s="345" t="str">
        <f t="shared" si="2"/>
        <v/>
      </c>
      <c r="F167" s="345" t="str">
        <f>IFERROR((D167/#REF!)*100%,"")</f>
        <v/>
      </c>
      <c r="G167" s="345"/>
      <c r="H167" s="355"/>
    </row>
    <row r="168" customHeight="1" spans="1:8">
      <c r="A168" s="341">
        <v>2012999</v>
      </c>
      <c r="B168" s="357" t="s">
        <v>158</v>
      </c>
      <c r="C168" s="353"/>
      <c r="D168" s="354"/>
      <c r="E168" s="345" t="str">
        <f t="shared" si="2"/>
        <v/>
      </c>
      <c r="F168" s="345" t="str">
        <f>IFERROR((D168/#REF!)*100%,"")</f>
        <v/>
      </c>
      <c r="G168" s="345"/>
      <c r="H168" s="355"/>
    </row>
    <row r="169" customHeight="1" spans="1:8">
      <c r="A169" s="341">
        <v>20131</v>
      </c>
      <c r="B169" s="357" t="s">
        <v>159</v>
      </c>
      <c r="C169" s="359">
        <f>SUM(C170:C175)</f>
        <v>186.89</v>
      </c>
      <c r="D169" s="362">
        <f>SUM(D170:D175)</f>
        <v>216</v>
      </c>
      <c r="E169" s="345">
        <f t="shared" si="2"/>
        <v>1.15576007277008</v>
      </c>
      <c r="F169" s="345" t="str">
        <f>IFERROR((D169/#REF!)*100%,"")</f>
        <v/>
      </c>
      <c r="G169" s="345"/>
      <c r="H169" s="352">
        <f>SUM(H170:H175)</f>
        <v>0</v>
      </c>
    </row>
    <row r="170" customHeight="1" spans="1:8">
      <c r="A170" s="341">
        <v>2013101</v>
      </c>
      <c r="B170" s="357" t="s">
        <v>65</v>
      </c>
      <c r="C170" s="353">
        <v>186.89</v>
      </c>
      <c r="D170" s="354">
        <v>109</v>
      </c>
      <c r="E170" s="345">
        <f t="shared" si="2"/>
        <v>0.583230777462679</v>
      </c>
      <c r="F170" s="345" t="str">
        <f>IFERROR((D170/#REF!)*100%,"")</f>
        <v/>
      </c>
      <c r="G170" s="345"/>
      <c r="H170" s="355"/>
    </row>
    <row r="171" customHeight="1" spans="1:8">
      <c r="A171" s="341">
        <v>2013102</v>
      </c>
      <c r="B171" s="348" t="s">
        <v>66</v>
      </c>
      <c r="C171" s="353"/>
      <c r="D171" s="354">
        <v>107</v>
      </c>
      <c r="E171" s="345" t="str">
        <f t="shared" si="2"/>
        <v/>
      </c>
      <c r="F171" s="345" t="str">
        <f>IFERROR((D171/#REF!)*100%,"")</f>
        <v/>
      </c>
      <c r="G171" s="345"/>
      <c r="H171" s="355"/>
    </row>
    <row r="172" customHeight="1" spans="1:8">
      <c r="A172" s="341">
        <v>2013103</v>
      </c>
      <c r="B172" s="348" t="s">
        <v>67</v>
      </c>
      <c r="C172" s="353"/>
      <c r="D172" s="354"/>
      <c r="E172" s="345" t="str">
        <f t="shared" si="2"/>
        <v/>
      </c>
      <c r="F172" s="345" t="str">
        <f>IFERROR((D172/#REF!)*100%,"")</f>
        <v/>
      </c>
      <c r="G172" s="345"/>
      <c r="H172" s="355"/>
    </row>
    <row r="173" customHeight="1" spans="1:8">
      <c r="A173" s="341">
        <v>2013105</v>
      </c>
      <c r="B173" s="348" t="s">
        <v>160</v>
      </c>
      <c r="C173" s="353"/>
      <c r="D173" s="354"/>
      <c r="E173" s="345" t="str">
        <f t="shared" si="2"/>
        <v/>
      </c>
      <c r="F173" s="345" t="str">
        <f>IFERROR((D173/#REF!)*100%,"")</f>
        <v/>
      </c>
      <c r="G173" s="345"/>
      <c r="H173" s="355"/>
    </row>
    <row r="174" customHeight="1" spans="1:8">
      <c r="A174" s="341">
        <v>2013150</v>
      </c>
      <c r="B174" s="357" t="s">
        <v>74</v>
      </c>
      <c r="C174" s="353"/>
      <c r="D174" s="354"/>
      <c r="E174" s="345" t="str">
        <f t="shared" si="2"/>
        <v/>
      </c>
      <c r="F174" s="345" t="str">
        <f>IFERROR((D174/#REF!)*100%,"")</f>
        <v/>
      </c>
      <c r="G174" s="345"/>
      <c r="H174" s="355"/>
    </row>
    <row r="175" customHeight="1" spans="1:8">
      <c r="A175" s="341">
        <v>2013199</v>
      </c>
      <c r="B175" s="357" t="s">
        <v>161</v>
      </c>
      <c r="C175" s="353"/>
      <c r="D175" s="354"/>
      <c r="E175" s="345" t="str">
        <f t="shared" si="2"/>
        <v/>
      </c>
      <c r="F175" s="345" t="str">
        <f>IFERROR((D175/#REF!)*100%,"")</f>
        <v/>
      </c>
      <c r="G175" s="345"/>
      <c r="H175" s="355"/>
    </row>
    <row r="176" customHeight="1" spans="1:8">
      <c r="A176" s="341">
        <v>20132</v>
      </c>
      <c r="B176" s="357" t="s">
        <v>162</v>
      </c>
      <c r="C176" s="359">
        <f>SUM(C177:C182)</f>
        <v>215.42</v>
      </c>
      <c r="D176" s="362">
        <f>SUM(D177:D182)</f>
        <v>228</v>
      </c>
      <c r="E176" s="345">
        <f t="shared" si="2"/>
        <v>1.0583975489741</v>
      </c>
      <c r="F176" s="345" t="str">
        <f>IFERROR((D176/#REF!)*100%,"")</f>
        <v/>
      </c>
      <c r="G176" s="345"/>
      <c r="H176" s="352">
        <f>SUM(H177:H182)</f>
        <v>0</v>
      </c>
    </row>
    <row r="177" customHeight="1" spans="1:8">
      <c r="A177" s="341">
        <v>2013201</v>
      </c>
      <c r="B177" s="348" t="s">
        <v>65</v>
      </c>
      <c r="C177" s="353">
        <v>215.42</v>
      </c>
      <c r="D177" s="354">
        <v>212</v>
      </c>
      <c r="E177" s="345">
        <f t="shared" si="2"/>
        <v>0.984124036765389</v>
      </c>
      <c r="F177" s="345" t="str">
        <f>IFERROR((D177/#REF!)*100%,"")</f>
        <v/>
      </c>
      <c r="G177" s="345"/>
      <c r="H177" s="355"/>
    </row>
    <row r="178" customHeight="1" spans="1:8">
      <c r="A178" s="341">
        <v>2013202</v>
      </c>
      <c r="B178" s="348" t="s">
        <v>66</v>
      </c>
      <c r="C178" s="353"/>
      <c r="D178" s="354">
        <v>16</v>
      </c>
      <c r="E178" s="345" t="str">
        <f t="shared" si="2"/>
        <v/>
      </c>
      <c r="F178" s="345" t="str">
        <f>IFERROR((D178/#REF!)*100%,"")</f>
        <v/>
      </c>
      <c r="G178" s="345"/>
      <c r="H178" s="355"/>
    </row>
    <row r="179" customHeight="1" spans="1:8">
      <c r="A179" s="341">
        <v>2013203</v>
      </c>
      <c r="B179" s="348" t="s">
        <v>67</v>
      </c>
      <c r="C179" s="353"/>
      <c r="D179" s="354"/>
      <c r="E179" s="345" t="str">
        <f t="shared" si="2"/>
        <v/>
      </c>
      <c r="F179" s="345" t="str">
        <f>IFERROR((D179/#REF!)*100%,"")</f>
        <v/>
      </c>
      <c r="G179" s="345"/>
      <c r="H179" s="355"/>
    </row>
    <row r="180" customHeight="1" spans="1:8">
      <c r="A180" s="341">
        <v>2013204</v>
      </c>
      <c r="B180" s="348" t="s">
        <v>163</v>
      </c>
      <c r="C180" s="353"/>
      <c r="D180" s="354"/>
      <c r="E180" s="345" t="str">
        <f t="shared" si="2"/>
        <v/>
      </c>
      <c r="F180" s="345" t="str">
        <f>IFERROR((D180/#REF!)*100%,"")</f>
        <v/>
      </c>
      <c r="G180" s="345"/>
      <c r="H180" s="355"/>
    </row>
    <row r="181" customHeight="1" spans="1:8">
      <c r="A181" s="341">
        <v>2013250</v>
      </c>
      <c r="B181" s="348" t="s">
        <v>74</v>
      </c>
      <c r="C181" s="353"/>
      <c r="D181" s="354"/>
      <c r="E181" s="345" t="str">
        <f t="shared" si="2"/>
        <v/>
      </c>
      <c r="F181" s="345" t="str">
        <f>IFERROR((D181/#REF!)*100%,"")</f>
        <v/>
      </c>
      <c r="G181" s="345"/>
      <c r="H181" s="355"/>
    </row>
    <row r="182" customHeight="1" spans="1:8">
      <c r="A182" s="341">
        <v>2013299</v>
      </c>
      <c r="B182" s="357" t="s">
        <v>164</v>
      </c>
      <c r="C182" s="353"/>
      <c r="D182" s="354"/>
      <c r="E182" s="345" t="str">
        <f t="shared" si="2"/>
        <v/>
      </c>
      <c r="F182" s="345" t="str">
        <f>IFERROR((D182/#REF!)*100%,"")</f>
        <v/>
      </c>
      <c r="G182" s="345"/>
      <c r="H182" s="355"/>
    </row>
    <row r="183" customHeight="1" spans="1:8">
      <c r="A183" s="341">
        <v>20133</v>
      </c>
      <c r="B183" s="357" t="s">
        <v>165</v>
      </c>
      <c r="C183" s="359">
        <f>SUM(C184:C189)</f>
        <v>47.41</v>
      </c>
      <c r="D183" s="362">
        <f>SUM(D184:D189)</f>
        <v>51</v>
      </c>
      <c r="E183" s="345">
        <f t="shared" si="2"/>
        <v>1.07572242143008</v>
      </c>
      <c r="F183" s="345" t="str">
        <f>IFERROR((D183/#REF!)*100%,"")</f>
        <v/>
      </c>
      <c r="G183" s="345"/>
      <c r="H183" s="352">
        <f>SUM(H184:H189)</f>
        <v>0</v>
      </c>
    </row>
    <row r="184" customHeight="1" spans="1:8">
      <c r="A184" s="341">
        <v>2013301</v>
      </c>
      <c r="B184" s="342" t="s">
        <v>65</v>
      </c>
      <c r="C184" s="353">
        <v>47.41</v>
      </c>
      <c r="D184" s="354">
        <v>50</v>
      </c>
      <c r="E184" s="345">
        <f t="shared" si="2"/>
        <v>1.05462982493145</v>
      </c>
      <c r="F184" s="345" t="str">
        <f>IFERROR((D184/#REF!)*100%,"")</f>
        <v/>
      </c>
      <c r="G184" s="345"/>
      <c r="H184" s="355"/>
    </row>
    <row r="185" customHeight="1" spans="1:8">
      <c r="A185" s="341">
        <v>2013302</v>
      </c>
      <c r="B185" s="348" t="s">
        <v>66</v>
      </c>
      <c r="C185" s="353"/>
      <c r="D185" s="354">
        <v>1</v>
      </c>
      <c r="E185" s="345" t="str">
        <f t="shared" si="2"/>
        <v/>
      </c>
      <c r="F185" s="345" t="str">
        <f>IFERROR((D185/#REF!)*100%,"")</f>
        <v/>
      </c>
      <c r="G185" s="345"/>
      <c r="H185" s="355"/>
    </row>
    <row r="186" customHeight="1" spans="1:8">
      <c r="A186" s="341">
        <v>2013303</v>
      </c>
      <c r="B186" s="348" t="s">
        <v>67</v>
      </c>
      <c r="C186" s="353"/>
      <c r="D186" s="354"/>
      <c r="E186" s="345" t="str">
        <f t="shared" si="2"/>
        <v/>
      </c>
      <c r="F186" s="345" t="str">
        <f>IFERROR((D186/#REF!)*100%,"")</f>
        <v/>
      </c>
      <c r="G186" s="345"/>
      <c r="H186" s="355"/>
    </row>
    <row r="187" customHeight="1" spans="1:8">
      <c r="A187" s="341">
        <v>2013304</v>
      </c>
      <c r="B187" s="348" t="s">
        <v>166</v>
      </c>
      <c r="C187" s="353"/>
      <c r="D187" s="354"/>
      <c r="E187" s="345" t="str">
        <f t="shared" si="2"/>
        <v/>
      </c>
      <c r="F187" s="345" t="str">
        <f>IFERROR((D187/#REF!)*100%,"")</f>
        <v/>
      </c>
      <c r="G187" s="345"/>
      <c r="H187" s="355"/>
    </row>
    <row r="188" customHeight="1" spans="1:8">
      <c r="A188" s="341">
        <v>2013350</v>
      </c>
      <c r="B188" s="348" t="s">
        <v>74</v>
      </c>
      <c r="C188" s="353"/>
      <c r="D188" s="354"/>
      <c r="E188" s="345" t="str">
        <f t="shared" si="2"/>
        <v/>
      </c>
      <c r="F188" s="345" t="str">
        <f>IFERROR((D188/#REF!)*100%,"")</f>
        <v/>
      </c>
      <c r="G188" s="345"/>
      <c r="H188" s="355"/>
    </row>
    <row r="189" customHeight="1" spans="1:8">
      <c r="A189" s="341">
        <v>2013399</v>
      </c>
      <c r="B189" s="357" t="s">
        <v>167</v>
      </c>
      <c r="C189" s="353"/>
      <c r="D189" s="354"/>
      <c r="E189" s="345" t="str">
        <f t="shared" si="2"/>
        <v/>
      </c>
      <c r="F189" s="345" t="str">
        <f>IFERROR((D189/#REF!)*100%,"")</f>
        <v/>
      </c>
      <c r="G189" s="345"/>
      <c r="H189" s="355"/>
    </row>
    <row r="190" customHeight="1" spans="1:8">
      <c r="A190" s="341">
        <v>20134</v>
      </c>
      <c r="B190" s="357" t="s">
        <v>168</v>
      </c>
      <c r="C190" s="359">
        <f>SUM(C191:C197)</f>
        <v>54.49</v>
      </c>
      <c r="D190" s="362">
        <f>SUM(D191:D197)</f>
        <v>80</v>
      </c>
      <c r="E190" s="345">
        <f t="shared" si="2"/>
        <v>1.46815929528354</v>
      </c>
      <c r="F190" s="345" t="str">
        <f>IFERROR((D190/#REF!)*100%,"")</f>
        <v/>
      </c>
      <c r="G190" s="345"/>
      <c r="H190" s="352">
        <f>SUM(H191:H197)</f>
        <v>0</v>
      </c>
    </row>
    <row r="191" customHeight="1" spans="1:8">
      <c r="A191" s="341">
        <v>2013401</v>
      </c>
      <c r="B191" s="357" t="s">
        <v>65</v>
      </c>
      <c r="C191" s="353">
        <v>54.49</v>
      </c>
      <c r="D191" s="354">
        <v>76</v>
      </c>
      <c r="E191" s="345">
        <f t="shared" si="2"/>
        <v>1.39475133051936</v>
      </c>
      <c r="F191" s="345" t="str">
        <f>IFERROR((D191/#REF!)*100%,"")</f>
        <v/>
      </c>
      <c r="G191" s="345"/>
      <c r="H191" s="355"/>
    </row>
    <row r="192" customHeight="1" spans="1:8">
      <c r="A192" s="341">
        <v>2013402</v>
      </c>
      <c r="B192" s="348" t="s">
        <v>66</v>
      </c>
      <c r="C192" s="353"/>
      <c r="D192" s="354">
        <v>2</v>
      </c>
      <c r="E192" s="345" t="str">
        <f t="shared" si="2"/>
        <v/>
      </c>
      <c r="F192" s="345" t="str">
        <f>IFERROR((D192/#REF!)*100%,"")</f>
        <v/>
      </c>
      <c r="G192" s="345"/>
      <c r="H192" s="355"/>
    </row>
    <row r="193" customHeight="1" spans="1:8">
      <c r="A193" s="341">
        <v>2013403</v>
      </c>
      <c r="B193" s="348" t="s">
        <v>67</v>
      </c>
      <c r="C193" s="353"/>
      <c r="D193" s="354"/>
      <c r="E193" s="345" t="str">
        <f t="shared" si="2"/>
        <v/>
      </c>
      <c r="F193" s="345" t="str">
        <f>IFERROR((D193/#REF!)*100%,"")</f>
        <v/>
      </c>
      <c r="G193" s="345"/>
      <c r="H193" s="355"/>
    </row>
    <row r="194" customHeight="1" spans="1:8">
      <c r="A194" s="341">
        <v>2013404</v>
      </c>
      <c r="B194" s="348" t="s">
        <v>169</v>
      </c>
      <c r="C194" s="353"/>
      <c r="D194" s="354">
        <v>2</v>
      </c>
      <c r="E194" s="345" t="str">
        <f t="shared" si="2"/>
        <v/>
      </c>
      <c r="F194" s="345" t="str">
        <f>IFERROR((D194/#REF!)*100%,"")</f>
        <v/>
      </c>
      <c r="G194" s="345"/>
      <c r="H194" s="355"/>
    </row>
    <row r="195" customHeight="1" spans="1:8">
      <c r="A195" s="341">
        <v>2013405</v>
      </c>
      <c r="B195" s="348" t="s">
        <v>170</v>
      </c>
      <c r="C195" s="353"/>
      <c r="D195" s="354"/>
      <c r="E195" s="345" t="str">
        <f t="shared" si="2"/>
        <v/>
      </c>
      <c r="F195" s="345" t="str">
        <f>IFERROR((D195/#REF!)*100%,"")</f>
        <v/>
      </c>
      <c r="G195" s="345"/>
      <c r="H195" s="355"/>
    </row>
    <row r="196" customHeight="1" spans="1:8">
      <c r="A196" s="341">
        <v>2013450</v>
      </c>
      <c r="B196" s="348" t="s">
        <v>74</v>
      </c>
      <c r="C196" s="353"/>
      <c r="D196" s="354"/>
      <c r="E196" s="345" t="str">
        <f t="shared" si="2"/>
        <v/>
      </c>
      <c r="F196" s="345" t="str">
        <f>IFERROR((D196/#REF!)*100%,"")</f>
        <v/>
      </c>
      <c r="G196" s="345"/>
      <c r="H196" s="355"/>
    </row>
    <row r="197" customHeight="1" spans="1:8">
      <c r="A197" s="341">
        <v>2013499</v>
      </c>
      <c r="B197" s="357" t="s">
        <v>171</v>
      </c>
      <c r="C197" s="353"/>
      <c r="D197" s="354"/>
      <c r="E197" s="345" t="str">
        <f t="shared" si="2"/>
        <v/>
      </c>
      <c r="F197" s="345" t="str">
        <f>IFERROR((D197/#REF!)*100%,"")</f>
        <v/>
      </c>
      <c r="G197" s="345"/>
      <c r="H197" s="355"/>
    </row>
    <row r="198" customHeight="1" spans="1:8">
      <c r="A198" s="341">
        <v>20135</v>
      </c>
      <c r="B198" s="357" t="s">
        <v>172</v>
      </c>
      <c r="C198" s="359">
        <f>SUM(C199:C203)</f>
        <v>0</v>
      </c>
      <c r="D198" s="362">
        <f>SUM(D199:D203)</f>
        <v>0</v>
      </c>
      <c r="E198" s="345" t="str">
        <f t="shared" ref="E198:E261" si="3">IFERROR((D198/C198)*100%,"")</f>
        <v/>
      </c>
      <c r="F198" s="345" t="str">
        <f>IFERROR((D198/#REF!)*100%,"")</f>
        <v/>
      </c>
      <c r="G198" s="345"/>
      <c r="H198" s="352">
        <f>SUM(H199:H203)</f>
        <v>0</v>
      </c>
    </row>
    <row r="199" customHeight="1" spans="1:8">
      <c r="A199" s="341">
        <v>2013501</v>
      </c>
      <c r="B199" s="357" t="s">
        <v>65</v>
      </c>
      <c r="C199" s="353"/>
      <c r="D199" s="354"/>
      <c r="E199" s="345" t="str">
        <f t="shared" si="3"/>
        <v/>
      </c>
      <c r="F199" s="345" t="str">
        <f>IFERROR((D199/#REF!)*100%,"")</f>
        <v/>
      </c>
      <c r="G199" s="345"/>
      <c r="H199" s="355"/>
    </row>
    <row r="200" customHeight="1" spans="1:8">
      <c r="A200" s="341">
        <v>2013502</v>
      </c>
      <c r="B200" s="342" t="s">
        <v>66</v>
      </c>
      <c r="C200" s="353"/>
      <c r="D200" s="354"/>
      <c r="E200" s="345" t="str">
        <f t="shared" si="3"/>
        <v/>
      </c>
      <c r="F200" s="345" t="str">
        <f>IFERROR((D200/#REF!)*100%,"")</f>
        <v/>
      </c>
      <c r="G200" s="345"/>
      <c r="H200" s="355"/>
    </row>
    <row r="201" customHeight="1" spans="1:8">
      <c r="A201" s="341">
        <v>2013503</v>
      </c>
      <c r="B201" s="348" t="s">
        <v>67</v>
      </c>
      <c r="C201" s="353"/>
      <c r="D201" s="354"/>
      <c r="E201" s="345" t="str">
        <f t="shared" si="3"/>
        <v/>
      </c>
      <c r="F201" s="345" t="str">
        <f>IFERROR((D201/#REF!)*100%,"")</f>
        <v/>
      </c>
      <c r="G201" s="345"/>
      <c r="H201" s="355"/>
    </row>
    <row r="202" customHeight="1" spans="1:8">
      <c r="A202" s="341">
        <v>2013550</v>
      </c>
      <c r="B202" s="348" t="s">
        <v>74</v>
      </c>
      <c r="C202" s="353"/>
      <c r="D202" s="354"/>
      <c r="E202" s="345" t="str">
        <f t="shared" si="3"/>
        <v/>
      </c>
      <c r="F202" s="345" t="str">
        <f>IFERROR((D202/#REF!)*100%,"")</f>
        <v/>
      </c>
      <c r="G202" s="345"/>
      <c r="H202" s="355"/>
    </row>
    <row r="203" customHeight="1" spans="1:8">
      <c r="A203" s="341">
        <v>2013599</v>
      </c>
      <c r="B203" s="348" t="s">
        <v>173</v>
      </c>
      <c r="C203" s="353"/>
      <c r="D203" s="354"/>
      <c r="E203" s="345" t="str">
        <f t="shared" si="3"/>
        <v/>
      </c>
      <c r="F203" s="345" t="str">
        <f>IFERROR((D203/#REF!)*100%,"")</f>
        <v/>
      </c>
      <c r="G203" s="345"/>
      <c r="H203" s="355"/>
    </row>
    <row r="204" customHeight="1" spans="1:8">
      <c r="A204" s="341">
        <v>20136</v>
      </c>
      <c r="B204" s="357" t="s">
        <v>174</v>
      </c>
      <c r="C204" s="359">
        <f>SUM(C205:C209)</f>
        <v>95.52</v>
      </c>
      <c r="D204" s="362">
        <f>SUM(D205:D209)</f>
        <v>111</v>
      </c>
      <c r="E204" s="345">
        <f t="shared" si="3"/>
        <v>1.16206030150754</v>
      </c>
      <c r="F204" s="345" t="str">
        <f>IFERROR((D204/#REF!)*100%,"")</f>
        <v/>
      </c>
      <c r="G204" s="345"/>
      <c r="H204" s="352">
        <f>SUM(H205:H209)</f>
        <v>0</v>
      </c>
    </row>
    <row r="205" customHeight="1" spans="1:8">
      <c r="A205" s="341">
        <v>2013601</v>
      </c>
      <c r="B205" s="357" t="s">
        <v>65</v>
      </c>
      <c r="C205" s="353">
        <v>69.72</v>
      </c>
      <c r="D205" s="354">
        <v>87</v>
      </c>
      <c r="E205" s="345">
        <f t="shared" si="3"/>
        <v>1.24784853700516</v>
      </c>
      <c r="F205" s="345" t="str">
        <f>IFERROR((D205/#REF!)*100%,"")</f>
        <v/>
      </c>
      <c r="G205" s="345"/>
      <c r="H205" s="355"/>
    </row>
    <row r="206" customHeight="1" spans="1:8">
      <c r="A206" s="341">
        <v>2013602</v>
      </c>
      <c r="B206" s="357" t="s">
        <v>66</v>
      </c>
      <c r="C206" s="353"/>
      <c r="D206" s="354">
        <v>17</v>
      </c>
      <c r="E206" s="345" t="str">
        <f t="shared" si="3"/>
        <v/>
      </c>
      <c r="F206" s="345" t="str">
        <f>IFERROR((D206/#REF!)*100%,"")</f>
        <v/>
      </c>
      <c r="G206" s="345"/>
      <c r="H206" s="355"/>
    </row>
    <row r="207" customHeight="1" spans="1:8">
      <c r="A207" s="341">
        <v>2013603</v>
      </c>
      <c r="B207" s="348" t="s">
        <v>67</v>
      </c>
      <c r="C207" s="353"/>
      <c r="D207" s="354"/>
      <c r="E207" s="345" t="str">
        <f t="shared" si="3"/>
        <v/>
      </c>
      <c r="F207" s="345" t="str">
        <f>IFERROR((D207/#REF!)*100%,"")</f>
        <v/>
      </c>
      <c r="G207" s="345"/>
      <c r="H207" s="355"/>
    </row>
    <row r="208" customHeight="1" spans="1:8">
      <c r="A208" s="341">
        <v>2013650</v>
      </c>
      <c r="B208" s="348" t="s">
        <v>74</v>
      </c>
      <c r="C208" s="353"/>
      <c r="D208" s="354"/>
      <c r="E208" s="345" t="str">
        <f t="shared" si="3"/>
        <v/>
      </c>
      <c r="F208" s="345" t="str">
        <f>IFERROR((D208/#REF!)*100%,"")</f>
        <v/>
      </c>
      <c r="G208" s="345"/>
      <c r="H208" s="355"/>
    </row>
    <row r="209" customHeight="1" spans="1:8">
      <c r="A209" s="341">
        <v>2013699</v>
      </c>
      <c r="B209" s="348" t="s">
        <v>175</v>
      </c>
      <c r="C209" s="353">
        <v>25.8</v>
      </c>
      <c r="D209" s="354">
        <v>7</v>
      </c>
      <c r="E209" s="345">
        <f t="shared" si="3"/>
        <v>0.271317829457364</v>
      </c>
      <c r="F209" s="345" t="str">
        <f>IFERROR((D209/#REF!)*100%,"")</f>
        <v/>
      </c>
      <c r="G209" s="345"/>
      <c r="H209" s="355"/>
    </row>
    <row r="210" customHeight="1" spans="1:8">
      <c r="A210" s="341">
        <v>20137</v>
      </c>
      <c r="B210" s="348" t="s">
        <v>176</v>
      </c>
      <c r="C210" s="359">
        <f>SUM(C211:C216)</f>
        <v>0</v>
      </c>
      <c r="D210" s="362">
        <f>SUM(D211:D216)</f>
        <v>0</v>
      </c>
      <c r="E210" s="345" t="str">
        <f t="shared" si="3"/>
        <v/>
      </c>
      <c r="F210" s="345" t="str">
        <f>IFERROR((D210/#REF!)*100%,"")</f>
        <v/>
      </c>
      <c r="G210" s="345"/>
      <c r="H210" s="352">
        <f>SUM(H211:H216)</f>
        <v>0</v>
      </c>
    </row>
    <row r="211" customHeight="1" spans="1:8">
      <c r="A211" s="341">
        <v>2013701</v>
      </c>
      <c r="B211" s="348" t="s">
        <v>65</v>
      </c>
      <c r="C211" s="353"/>
      <c r="D211" s="354"/>
      <c r="E211" s="345" t="str">
        <f t="shared" si="3"/>
        <v/>
      </c>
      <c r="F211" s="345" t="str">
        <f>IFERROR((D211/#REF!)*100%,"")</f>
        <v/>
      </c>
      <c r="G211" s="345"/>
      <c r="H211" s="355"/>
    </row>
    <row r="212" customHeight="1" spans="1:8">
      <c r="A212" s="341">
        <v>2013702</v>
      </c>
      <c r="B212" s="348" t="s">
        <v>66</v>
      </c>
      <c r="C212" s="353"/>
      <c r="D212" s="354"/>
      <c r="E212" s="345" t="str">
        <f t="shared" si="3"/>
        <v/>
      </c>
      <c r="F212" s="345" t="str">
        <f>IFERROR((D212/#REF!)*100%,"")</f>
        <v/>
      </c>
      <c r="G212" s="345"/>
      <c r="H212" s="355"/>
    </row>
    <row r="213" customHeight="1" spans="1:8">
      <c r="A213" s="341">
        <v>2013703</v>
      </c>
      <c r="B213" s="348" t="s">
        <v>67</v>
      </c>
      <c r="C213" s="353"/>
      <c r="D213" s="354"/>
      <c r="E213" s="345" t="str">
        <f t="shared" si="3"/>
        <v/>
      </c>
      <c r="F213" s="345" t="str">
        <f>IFERROR((D213/#REF!)*100%,"")</f>
        <v/>
      </c>
      <c r="G213" s="345"/>
      <c r="H213" s="355"/>
    </row>
    <row r="214" customHeight="1" spans="1:8">
      <c r="A214" s="341">
        <v>2013704</v>
      </c>
      <c r="B214" s="348" t="s">
        <v>177</v>
      </c>
      <c r="C214" s="353"/>
      <c r="D214" s="354"/>
      <c r="E214" s="345" t="str">
        <f t="shared" si="3"/>
        <v/>
      </c>
      <c r="F214" s="345" t="str">
        <f>IFERROR((D214/#REF!)*100%,"")</f>
        <v/>
      </c>
      <c r="G214" s="345"/>
      <c r="H214" s="355"/>
    </row>
    <row r="215" customHeight="1" spans="1:8">
      <c r="A215" s="341">
        <v>2013750</v>
      </c>
      <c r="B215" s="348" t="s">
        <v>74</v>
      </c>
      <c r="C215" s="353"/>
      <c r="D215" s="354"/>
      <c r="E215" s="345" t="str">
        <f t="shared" si="3"/>
        <v/>
      </c>
      <c r="F215" s="345" t="str">
        <f>IFERROR((D215/#REF!)*100%,"")</f>
        <v/>
      </c>
      <c r="G215" s="345"/>
      <c r="H215" s="355"/>
    </row>
    <row r="216" customHeight="1" spans="1:8">
      <c r="A216" s="341">
        <v>2013799</v>
      </c>
      <c r="B216" s="348" t="s">
        <v>178</v>
      </c>
      <c r="C216" s="353"/>
      <c r="D216" s="354"/>
      <c r="E216" s="345" t="str">
        <f t="shared" si="3"/>
        <v/>
      </c>
      <c r="F216" s="345" t="str">
        <f>IFERROR((D216/#REF!)*100%,"")</f>
        <v/>
      </c>
      <c r="G216" s="345"/>
      <c r="H216" s="355"/>
    </row>
    <row r="217" customHeight="1" spans="1:8">
      <c r="A217" s="341">
        <v>20138</v>
      </c>
      <c r="B217" s="348" t="s">
        <v>179</v>
      </c>
      <c r="C217" s="359">
        <f>SUM(C218:C231)</f>
        <v>425.07</v>
      </c>
      <c r="D217" s="362">
        <f>SUM(D218:D231)</f>
        <v>542</v>
      </c>
      <c r="E217" s="345">
        <f t="shared" si="3"/>
        <v>1.27508410379467</v>
      </c>
      <c r="F217" s="345" t="str">
        <f>IFERROR((D217/#REF!)*100%,"")</f>
        <v/>
      </c>
      <c r="G217" s="345"/>
      <c r="H217" s="352">
        <f>SUM(H218:H231)</f>
        <v>0</v>
      </c>
    </row>
    <row r="218" customHeight="1" spans="1:8">
      <c r="A218" s="341">
        <v>2013801</v>
      </c>
      <c r="B218" s="348" t="s">
        <v>65</v>
      </c>
      <c r="C218" s="353">
        <v>400.07</v>
      </c>
      <c r="D218" s="354">
        <v>444</v>
      </c>
      <c r="E218" s="345">
        <f t="shared" si="3"/>
        <v>1.1098057839878</v>
      </c>
      <c r="F218" s="345" t="str">
        <f>IFERROR((D218/#REF!)*100%,"")</f>
        <v/>
      </c>
      <c r="G218" s="345"/>
      <c r="H218" s="355"/>
    </row>
    <row r="219" customHeight="1" spans="1:8">
      <c r="A219" s="341">
        <v>2013802</v>
      </c>
      <c r="B219" s="348" t="s">
        <v>66</v>
      </c>
      <c r="C219" s="353"/>
      <c r="D219" s="354"/>
      <c r="E219" s="345" t="str">
        <f t="shared" si="3"/>
        <v/>
      </c>
      <c r="F219" s="345" t="str">
        <f>IFERROR((D219/#REF!)*100%,"")</f>
        <v/>
      </c>
      <c r="G219" s="345"/>
      <c r="H219" s="355"/>
    </row>
    <row r="220" customHeight="1" spans="1:8">
      <c r="A220" s="341">
        <v>2013803</v>
      </c>
      <c r="B220" s="348" t="s">
        <v>67</v>
      </c>
      <c r="C220" s="353"/>
      <c r="D220" s="354"/>
      <c r="E220" s="345" t="str">
        <f t="shared" si="3"/>
        <v/>
      </c>
      <c r="F220" s="345" t="str">
        <f>IFERROR((D220/#REF!)*100%,"")</f>
        <v/>
      </c>
      <c r="G220" s="345"/>
      <c r="H220" s="355"/>
    </row>
    <row r="221" customHeight="1" spans="1:8">
      <c r="A221" s="341">
        <v>2013804</v>
      </c>
      <c r="B221" s="348" t="s">
        <v>180</v>
      </c>
      <c r="C221" s="353"/>
      <c r="D221" s="354"/>
      <c r="E221" s="345" t="str">
        <f t="shared" si="3"/>
        <v/>
      </c>
      <c r="F221" s="345" t="str">
        <f>IFERROR((D221/#REF!)*100%,"")</f>
        <v/>
      </c>
      <c r="G221" s="345"/>
      <c r="H221" s="355"/>
    </row>
    <row r="222" customHeight="1" spans="1:8">
      <c r="A222" s="341">
        <v>2013805</v>
      </c>
      <c r="B222" s="348" t="s">
        <v>181</v>
      </c>
      <c r="C222" s="353">
        <v>5</v>
      </c>
      <c r="D222" s="354">
        <v>10</v>
      </c>
      <c r="E222" s="345">
        <f t="shared" si="3"/>
        <v>2</v>
      </c>
      <c r="F222" s="345" t="str">
        <f>IFERROR((D222/#REF!)*100%,"")</f>
        <v/>
      </c>
      <c r="G222" s="345"/>
      <c r="H222" s="355"/>
    </row>
    <row r="223" customHeight="1" spans="1:8">
      <c r="A223" s="341">
        <v>2013808</v>
      </c>
      <c r="B223" s="348" t="s">
        <v>106</v>
      </c>
      <c r="C223" s="353"/>
      <c r="D223" s="354"/>
      <c r="E223" s="345" t="str">
        <f t="shared" si="3"/>
        <v/>
      </c>
      <c r="F223" s="345" t="str">
        <f>IFERROR((D223/#REF!)*100%,"")</f>
        <v/>
      </c>
      <c r="G223" s="345"/>
      <c r="H223" s="355"/>
    </row>
    <row r="224" customHeight="1" spans="1:8">
      <c r="A224" s="341">
        <v>2013810</v>
      </c>
      <c r="B224" s="348" t="s">
        <v>182</v>
      </c>
      <c r="C224" s="353"/>
      <c r="D224" s="354"/>
      <c r="E224" s="345" t="str">
        <f t="shared" si="3"/>
        <v/>
      </c>
      <c r="F224" s="345" t="str">
        <f>IFERROR((D224/#REF!)*100%,"")</f>
        <v/>
      </c>
      <c r="G224" s="345"/>
      <c r="H224" s="355"/>
    </row>
    <row r="225" customHeight="1" spans="1:8">
      <c r="A225" s="341">
        <v>2013812</v>
      </c>
      <c r="B225" s="348" t="s">
        <v>183</v>
      </c>
      <c r="C225" s="353"/>
      <c r="D225" s="354"/>
      <c r="E225" s="345" t="str">
        <f t="shared" si="3"/>
        <v/>
      </c>
      <c r="F225" s="345" t="str">
        <f>IFERROR((D225/#REF!)*100%,"")</f>
        <v/>
      </c>
      <c r="G225" s="345"/>
      <c r="H225" s="355"/>
    </row>
    <row r="226" customHeight="1" spans="1:8">
      <c r="A226" s="341">
        <v>2013813</v>
      </c>
      <c r="B226" s="348" t="s">
        <v>184</v>
      </c>
      <c r="C226" s="353"/>
      <c r="D226" s="354"/>
      <c r="E226" s="345" t="str">
        <f t="shared" si="3"/>
        <v/>
      </c>
      <c r="F226" s="345" t="str">
        <f>IFERROR((D226/#REF!)*100%,"")</f>
        <v/>
      </c>
      <c r="G226" s="345"/>
      <c r="H226" s="355"/>
    </row>
    <row r="227" customHeight="1" spans="1:8">
      <c r="A227" s="341">
        <v>2013814</v>
      </c>
      <c r="B227" s="348" t="s">
        <v>185</v>
      </c>
      <c r="C227" s="353"/>
      <c r="D227" s="354"/>
      <c r="E227" s="345" t="str">
        <f t="shared" si="3"/>
        <v/>
      </c>
      <c r="F227" s="345" t="str">
        <f>IFERROR((D227/#REF!)*100%,"")</f>
        <v/>
      </c>
      <c r="G227" s="345"/>
      <c r="H227" s="355"/>
    </row>
    <row r="228" customHeight="1" spans="1:8">
      <c r="A228" s="341">
        <v>2013815</v>
      </c>
      <c r="B228" s="348" t="s">
        <v>186</v>
      </c>
      <c r="C228" s="353"/>
      <c r="D228" s="354"/>
      <c r="E228" s="345" t="str">
        <f t="shared" si="3"/>
        <v/>
      </c>
      <c r="F228" s="345" t="str">
        <f>IFERROR((D228/#REF!)*100%,"")</f>
        <v/>
      </c>
      <c r="G228" s="345"/>
      <c r="H228" s="355"/>
    </row>
    <row r="229" customHeight="1" spans="1:8">
      <c r="A229" s="341">
        <v>2013816</v>
      </c>
      <c r="B229" s="348" t="s">
        <v>187</v>
      </c>
      <c r="C229" s="353">
        <v>20</v>
      </c>
      <c r="D229" s="354">
        <v>12</v>
      </c>
      <c r="E229" s="345">
        <f t="shared" si="3"/>
        <v>0.6</v>
      </c>
      <c r="F229" s="345" t="str">
        <f>IFERROR((D229/#REF!)*100%,"")</f>
        <v/>
      </c>
      <c r="G229" s="345"/>
      <c r="H229" s="355"/>
    </row>
    <row r="230" customHeight="1" spans="1:8">
      <c r="A230" s="341">
        <v>2013850</v>
      </c>
      <c r="B230" s="348" t="s">
        <v>74</v>
      </c>
      <c r="C230" s="353"/>
      <c r="D230" s="354">
        <v>76</v>
      </c>
      <c r="E230" s="345" t="str">
        <f t="shared" si="3"/>
        <v/>
      </c>
      <c r="F230" s="345" t="str">
        <f>IFERROR((D230/#REF!)*100%,"")</f>
        <v/>
      </c>
      <c r="G230" s="345"/>
      <c r="H230" s="355"/>
    </row>
    <row r="231" customHeight="1" spans="1:8">
      <c r="A231" s="341">
        <v>2013899</v>
      </c>
      <c r="B231" s="348" t="s">
        <v>188</v>
      </c>
      <c r="C231" s="353"/>
      <c r="D231" s="354"/>
      <c r="E231" s="345" t="str">
        <f t="shared" si="3"/>
        <v/>
      </c>
      <c r="F231" s="345" t="str">
        <f>IFERROR((D231/#REF!)*100%,"")</f>
        <v/>
      </c>
      <c r="G231" s="345"/>
      <c r="H231" s="355"/>
    </row>
    <row r="232" customHeight="1" spans="1:8">
      <c r="A232" s="341">
        <v>20199</v>
      </c>
      <c r="B232" s="348" t="s">
        <v>189</v>
      </c>
      <c r="C232" s="359">
        <f>SUM(C233:C234)</f>
        <v>0</v>
      </c>
      <c r="D232" s="362">
        <f>SUM(D233:D234)</f>
        <v>0</v>
      </c>
      <c r="E232" s="345" t="str">
        <f t="shared" si="3"/>
        <v/>
      </c>
      <c r="F232" s="345" t="str">
        <f>IFERROR((D232/#REF!)*100%,"")</f>
        <v/>
      </c>
      <c r="G232" s="345"/>
      <c r="H232" s="352">
        <f>SUM(H233:H234)</f>
        <v>0</v>
      </c>
    </row>
    <row r="233" customHeight="1" spans="1:8">
      <c r="A233" s="341">
        <v>2019901</v>
      </c>
      <c r="B233" s="357" t="s">
        <v>190</v>
      </c>
      <c r="C233" s="353"/>
      <c r="D233" s="354"/>
      <c r="E233" s="345" t="str">
        <f t="shared" si="3"/>
        <v/>
      </c>
      <c r="F233" s="345" t="str">
        <f>IFERROR((D233/#REF!)*100%,"")</f>
        <v/>
      </c>
      <c r="G233" s="345"/>
      <c r="H233" s="355"/>
    </row>
    <row r="234" customHeight="1" spans="1:8">
      <c r="A234" s="341">
        <v>2019999</v>
      </c>
      <c r="B234" s="357" t="s">
        <v>191</v>
      </c>
      <c r="C234" s="353"/>
      <c r="D234" s="354"/>
      <c r="E234" s="345" t="str">
        <f t="shared" si="3"/>
        <v/>
      </c>
      <c r="F234" s="345" t="str">
        <f>IFERROR((D234/#REF!)*100%,"")</f>
        <v/>
      </c>
      <c r="G234" s="345"/>
      <c r="H234" s="355"/>
    </row>
    <row r="235" customHeight="1" spans="1:8">
      <c r="A235" s="341">
        <v>202</v>
      </c>
      <c r="B235" s="342" t="s">
        <v>192</v>
      </c>
      <c r="C235" s="364">
        <f>C236+C241+C243</f>
        <v>0</v>
      </c>
      <c r="D235" s="364">
        <f>D236+D241+D243</f>
        <v>0</v>
      </c>
      <c r="E235" s="345" t="str">
        <f t="shared" si="3"/>
        <v/>
      </c>
      <c r="F235" s="345" t="str">
        <f>IFERROR((D235/#REF!)*100%,"")</f>
        <v/>
      </c>
      <c r="G235" s="365"/>
      <c r="H235" s="366">
        <f>H236+H241+H243</f>
        <v>0</v>
      </c>
    </row>
    <row r="236" customHeight="1" spans="1:8">
      <c r="A236" s="341">
        <v>20205</v>
      </c>
      <c r="B236" s="348" t="s">
        <v>193</v>
      </c>
      <c r="C236" s="359">
        <f>SUM(C237:C240)</f>
        <v>0</v>
      </c>
      <c r="D236" s="359">
        <f>SUM(D237:D240)</f>
        <v>0</v>
      </c>
      <c r="E236" s="345" t="str">
        <f t="shared" si="3"/>
        <v/>
      </c>
      <c r="F236" s="345" t="str">
        <f>IFERROR((D236/#REF!)*100%,"")</f>
        <v/>
      </c>
      <c r="G236" s="345"/>
      <c r="H236" s="352">
        <f>SUM(H237:H240)</f>
        <v>0</v>
      </c>
    </row>
    <row r="237" customHeight="1" spans="1:8">
      <c r="A237" s="341">
        <v>2020503</v>
      </c>
      <c r="B237" s="348" t="s">
        <v>194</v>
      </c>
      <c r="C237" s="353"/>
      <c r="D237" s="353"/>
      <c r="E237" s="345" t="str">
        <f t="shared" si="3"/>
        <v/>
      </c>
      <c r="F237" s="345" t="str">
        <f>IFERROR((D237/#REF!)*100%,"")</f>
        <v/>
      </c>
      <c r="G237" s="345"/>
      <c r="H237" s="355"/>
    </row>
    <row r="238" customHeight="1" spans="1:8">
      <c r="A238" s="341">
        <v>2020504</v>
      </c>
      <c r="B238" s="348" t="s">
        <v>195</v>
      </c>
      <c r="C238" s="353"/>
      <c r="D238" s="353"/>
      <c r="E238" s="345" t="str">
        <f t="shared" si="3"/>
        <v/>
      </c>
      <c r="F238" s="345" t="str">
        <f>IFERROR((D238/#REF!)*100%,"")</f>
        <v/>
      </c>
      <c r="G238" s="345"/>
      <c r="H238" s="355"/>
    </row>
    <row r="239" customHeight="1" spans="1:8">
      <c r="A239" s="341">
        <v>2020505</v>
      </c>
      <c r="B239" s="348" t="s">
        <v>196</v>
      </c>
      <c r="C239" s="353"/>
      <c r="D239" s="353"/>
      <c r="E239" s="345" t="str">
        <f t="shared" si="3"/>
        <v/>
      </c>
      <c r="F239" s="345" t="str">
        <f>IFERROR((D239/#REF!)*100%,"")</f>
        <v/>
      </c>
      <c r="G239" s="345"/>
      <c r="H239" s="355"/>
    </row>
    <row r="240" customHeight="1" spans="1:8">
      <c r="A240" s="341">
        <v>2020599</v>
      </c>
      <c r="B240" s="348" t="s">
        <v>197</v>
      </c>
      <c r="C240" s="353"/>
      <c r="D240" s="353"/>
      <c r="E240" s="345" t="str">
        <f t="shared" si="3"/>
        <v/>
      </c>
      <c r="F240" s="345" t="str">
        <f>IFERROR((D240/#REF!)*100%,"")</f>
        <v/>
      </c>
      <c r="G240" s="345"/>
      <c r="H240" s="355"/>
    </row>
    <row r="241" customHeight="1" spans="1:8">
      <c r="A241" s="341">
        <v>20206</v>
      </c>
      <c r="B241" s="348" t="s">
        <v>198</v>
      </c>
      <c r="C241" s="359">
        <f>SUM(C242)</f>
        <v>0</v>
      </c>
      <c r="D241" s="359">
        <f>SUM(D242)</f>
        <v>0</v>
      </c>
      <c r="E241" s="345" t="str">
        <f t="shared" si="3"/>
        <v/>
      </c>
      <c r="F241" s="345" t="str">
        <f>IFERROR((D241/#REF!)*100%,"")</f>
        <v/>
      </c>
      <c r="G241" s="345"/>
      <c r="H241" s="352">
        <f>SUM(H242)</f>
        <v>0</v>
      </c>
    </row>
    <row r="242" customHeight="1" spans="1:8">
      <c r="A242" s="341">
        <v>2020601</v>
      </c>
      <c r="B242" s="348" t="s">
        <v>199</v>
      </c>
      <c r="C242" s="353"/>
      <c r="D242" s="353"/>
      <c r="E242" s="345" t="str">
        <f t="shared" si="3"/>
        <v/>
      </c>
      <c r="F242" s="345" t="str">
        <f>IFERROR((D242/#REF!)*100%,"")</f>
        <v/>
      </c>
      <c r="G242" s="345"/>
      <c r="H242" s="355"/>
    </row>
    <row r="243" customHeight="1" spans="1:8">
      <c r="A243" s="341">
        <v>20299</v>
      </c>
      <c r="B243" s="348" t="s">
        <v>200</v>
      </c>
      <c r="C243" s="359">
        <f>SUM(C244)</f>
        <v>0</v>
      </c>
      <c r="D243" s="359">
        <f>SUM(D244)</f>
        <v>0</v>
      </c>
      <c r="E243" s="345" t="str">
        <f t="shared" si="3"/>
        <v/>
      </c>
      <c r="F243" s="345" t="str">
        <f>IFERROR((D243/#REF!)*100%,"")</f>
        <v/>
      </c>
      <c r="G243" s="345"/>
      <c r="H243" s="352">
        <f>SUM(H244)</f>
        <v>0</v>
      </c>
    </row>
    <row r="244" customHeight="1" spans="1:8">
      <c r="A244" s="341">
        <v>2029999</v>
      </c>
      <c r="B244" s="348" t="s">
        <v>201</v>
      </c>
      <c r="C244" s="353"/>
      <c r="D244" s="353"/>
      <c r="E244" s="345" t="str">
        <f t="shared" si="3"/>
        <v/>
      </c>
      <c r="F244" s="345" t="str">
        <f>IFERROR((D244/#REF!)*100%,"")</f>
        <v/>
      </c>
      <c r="G244" s="345"/>
      <c r="H244" s="355"/>
    </row>
    <row r="245" customHeight="1" spans="1:8">
      <c r="A245" s="341">
        <v>203</v>
      </c>
      <c r="B245" s="342" t="s">
        <v>202</v>
      </c>
      <c r="C245" s="364">
        <f>C246+C250+C252+C254+C262</f>
        <v>0</v>
      </c>
      <c r="D245" s="364">
        <f>D246+D250+D252+D254+D262</f>
        <v>0</v>
      </c>
      <c r="E245" s="345" t="str">
        <f t="shared" si="3"/>
        <v/>
      </c>
      <c r="F245" s="345" t="str">
        <f>IFERROR((D245/#REF!)*100%,"")</f>
        <v/>
      </c>
      <c r="G245" s="365"/>
      <c r="H245" s="366">
        <f>H246+H250+H252+H254+H262</f>
        <v>0</v>
      </c>
    </row>
    <row r="246" customHeight="1" spans="1:8">
      <c r="A246" s="341">
        <v>20301</v>
      </c>
      <c r="B246" s="342" t="s">
        <v>203</v>
      </c>
      <c r="C246" s="359">
        <f>SUM(C247:C249)</f>
        <v>0</v>
      </c>
      <c r="D246" s="359">
        <f>SUM(D247:D249)</f>
        <v>0</v>
      </c>
      <c r="E246" s="345" t="str">
        <f t="shared" si="3"/>
        <v/>
      </c>
      <c r="F246" s="345" t="str">
        <f>IFERROR((D246/#REF!)*100%,"")</f>
        <v/>
      </c>
      <c r="G246" s="345"/>
      <c r="H246" s="352">
        <f>SUM(H247:H249)</f>
        <v>0</v>
      </c>
    </row>
    <row r="247" customHeight="1" spans="1:8">
      <c r="A247" s="341">
        <v>2030101</v>
      </c>
      <c r="B247" s="342" t="s">
        <v>204</v>
      </c>
      <c r="C247" s="353"/>
      <c r="D247" s="353"/>
      <c r="E247" s="345" t="str">
        <f t="shared" si="3"/>
        <v/>
      </c>
      <c r="F247" s="345" t="str">
        <f>IFERROR((D247/#REF!)*100%,"")</f>
        <v/>
      </c>
      <c r="G247" s="345"/>
      <c r="H247" s="355"/>
    </row>
    <row r="248" customHeight="1" spans="1:8">
      <c r="A248" s="341">
        <v>2030102</v>
      </c>
      <c r="B248" s="342" t="s">
        <v>205</v>
      </c>
      <c r="C248" s="353"/>
      <c r="D248" s="353"/>
      <c r="E248" s="345" t="str">
        <f t="shared" si="3"/>
        <v/>
      </c>
      <c r="F248" s="345" t="str">
        <f>IFERROR((D248/#REF!)*100%,"")</f>
        <v/>
      </c>
      <c r="G248" s="345"/>
      <c r="H248" s="355"/>
    </row>
    <row r="249" customHeight="1" spans="1:8">
      <c r="A249" s="341">
        <v>2030199</v>
      </c>
      <c r="B249" s="342" t="s">
        <v>206</v>
      </c>
      <c r="C249" s="353"/>
      <c r="D249" s="353"/>
      <c r="E249" s="345" t="str">
        <f t="shared" si="3"/>
        <v/>
      </c>
      <c r="F249" s="345" t="str">
        <f>IFERROR((D249/#REF!)*100%,"")</f>
        <v/>
      </c>
      <c r="G249" s="345"/>
      <c r="H249" s="355"/>
    </row>
    <row r="250" customHeight="1" spans="1:8">
      <c r="A250" s="341">
        <v>20304</v>
      </c>
      <c r="B250" s="342" t="s">
        <v>207</v>
      </c>
      <c r="C250" s="359">
        <f>SUM(C251)</f>
        <v>0</v>
      </c>
      <c r="D250" s="359">
        <f>SUM(D251)</f>
        <v>0</v>
      </c>
      <c r="E250" s="345" t="str">
        <f t="shared" si="3"/>
        <v/>
      </c>
      <c r="F250" s="345" t="str">
        <f>IFERROR((D250/#REF!)*100%,"")</f>
        <v/>
      </c>
      <c r="G250" s="345"/>
      <c r="H250" s="352">
        <f>SUM(H251)</f>
        <v>0</v>
      </c>
    </row>
    <row r="251" customHeight="1" spans="1:8">
      <c r="A251" s="341">
        <v>2030401</v>
      </c>
      <c r="B251" s="342" t="s">
        <v>208</v>
      </c>
      <c r="C251" s="353"/>
      <c r="D251" s="353"/>
      <c r="E251" s="345" t="str">
        <f t="shared" si="3"/>
        <v/>
      </c>
      <c r="F251" s="345" t="str">
        <f>IFERROR((D251/#REF!)*100%,"")</f>
        <v/>
      </c>
      <c r="G251" s="345"/>
      <c r="H251" s="355"/>
    </row>
    <row r="252" customHeight="1" spans="1:8">
      <c r="A252" s="341">
        <v>20305</v>
      </c>
      <c r="B252" s="342" t="s">
        <v>209</v>
      </c>
      <c r="C252" s="359">
        <f>SUM(C253)</f>
        <v>0</v>
      </c>
      <c r="D252" s="359">
        <f>SUM(D253)</f>
        <v>0</v>
      </c>
      <c r="E252" s="345" t="str">
        <f t="shared" si="3"/>
        <v/>
      </c>
      <c r="F252" s="345" t="str">
        <f>IFERROR((D252/#REF!)*100%,"")</f>
        <v/>
      </c>
      <c r="G252" s="345"/>
      <c r="H252" s="352">
        <f>SUM(H253)</f>
        <v>0</v>
      </c>
    </row>
    <row r="253" customHeight="1" spans="1:8">
      <c r="A253" s="341">
        <v>2030501</v>
      </c>
      <c r="B253" s="342" t="s">
        <v>210</v>
      </c>
      <c r="C253" s="353"/>
      <c r="D253" s="353"/>
      <c r="E253" s="345" t="str">
        <f t="shared" si="3"/>
        <v/>
      </c>
      <c r="F253" s="345" t="str">
        <f>IFERROR((D253/#REF!)*100%,"")</f>
        <v/>
      </c>
      <c r="G253" s="345"/>
      <c r="H253" s="355"/>
    </row>
    <row r="254" customHeight="1" spans="1:8">
      <c r="A254" s="341">
        <v>20306</v>
      </c>
      <c r="B254" s="357" t="s">
        <v>211</v>
      </c>
      <c r="C254" s="359">
        <f>SUM(C255:C261)</f>
        <v>0</v>
      </c>
      <c r="D254" s="359">
        <f>SUM(D255:D261)</f>
        <v>0</v>
      </c>
      <c r="E254" s="345" t="str">
        <f t="shared" si="3"/>
        <v/>
      </c>
      <c r="F254" s="345" t="str">
        <f>IFERROR((D254/#REF!)*100%,"")</f>
        <v/>
      </c>
      <c r="G254" s="345"/>
      <c r="H254" s="352">
        <f>SUM(H255:H261)</f>
        <v>0</v>
      </c>
    </row>
    <row r="255" customHeight="1" spans="1:8">
      <c r="A255" s="341">
        <v>2030601</v>
      </c>
      <c r="B255" s="357" t="s">
        <v>212</v>
      </c>
      <c r="C255" s="353"/>
      <c r="D255" s="353"/>
      <c r="E255" s="345" t="str">
        <f t="shared" si="3"/>
        <v/>
      </c>
      <c r="F255" s="345" t="str">
        <f>IFERROR((D255/#REF!)*100%,"")</f>
        <v/>
      </c>
      <c r="G255" s="345"/>
      <c r="H255" s="355"/>
    </row>
    <row r="256" customHeight="1" spans="1:8">
      <c r="A256" s="341">
        <v>2030602</v>
      </c>
      <c r="B256" s="348" t="s">
        <v>213</v>
      </c>
      <c r="C256" s="353"/>
      <c r="D256" s="353"/>
      <c r="E256" s="345" t="str">
        <f t="shared" si="3"/>
        <v/>
      </c>
      <c r="F256" s="345" t="str">
        <f>IFERROR((D256/#REF!)*100%,"")</f>
        <v/>
      </c>
      <c r="G256" s="345"/>
      <c r="H256" s="355"/>
    </row>
    <row r="257" customHeight="1" spans="1:8">
      <c r="A257" s="341">
        <v>2030603</v>
      </c>
      <c r="B257" s="348" t="s">
        <v>214</v>
      </c>
      <c r="C257" s="353"/>
      <c r="D257" s="353"/>
      <c r="E257" s="345" t="str">
        <f t="shared" si="3"/>
        <v/>
      </c>
      <c r="F257" s="345" t="str">
        <f>IFERROR((D257/#REF!)*100%,"")</f>
        <v/>
      </c>
      <c r="G257" s="345"/>
      <c r="H257" s="355"/>
    </row>
    <row r="258" customHeight="1" spans="1:8">
      <c r="A258" s="341">
        <v>2030604</v>
      </c>
      <c r="B258" s="348" t="s">
        <v>215</v>
      </c>
      <c r="C258" s="353"/>
      <c r="D258" s="353"/>
      <c r="E258" s="345" t="str">
        <f t="shared" si="3"/>
        <v/>
      </c>
      <c r="F258" s="345" t="str">
        <f>IFERROR((D258/#REF!)*100%,"")</f>
        <v/>
      </c>
      <c r="G258" s="345"/>
      <c r="H258" s="355"/>
    </row>
    <row r="259" customHeight="1" spans="1:8">
      <c r="A259" s="341">
        <v>2030607</v>
      </c>
      <c r="B259" s="357" t="s">
        <v>216</v>
      </c>
      <c r="C259" s="353"/>
      <c r="D259" s="353"/>
      <c r="E259" s="345" t="str">
        <f t="shared" si="3"/>
        <v/>
      </c>
      <c r="F259" s="345" t="str">
        <f>IFERROR((D259/#REF!)*100%,"")</f>
        <v/>
      </c>
      <c r="G259" s="345"/>
      <c r="H259" s="355"/>
    </row>
    <row r="260" customHeight="1" spans="1:8">
      <c r="A260" s="341">
        <v>2030608</v>
      </c>
      <c r="B260" s="357" t="s">
        <v>217</v>
      </c>
      <c r="C260" s="353"/>
      <c r="D260" s="353"/>
      <c r="E260" s="345" t="str">
        <f t="shared" si="3"/>
        <v/>
      </c>
      <c r="F260" s="345" t="str">
        <f>IFERROR((D260/#REF!)*100%,"")</f>
        <v/>
      </c>
      <c r="G260" s="345"/>
      <c r="H260" s="355"/>
    </row>
    <row r="261" customHeight="1" spans="1:8">
      <c r="A261" s="341">
        <v>2030699</v>
      </c>
      <c r="B261" s="357" t="s">
        <v>218</v>
      </c>
      <c r="C261" s="353"/>
      <c r="D261" s="353"/>
      <c r="E261" s="345" t="str">
        <f t="shared" si="3"/>
        <v/>
      </c>
      <c r="F261" s="345" t="str">
        <f>IFERROR((D261/#REF!)*100%,"")</f>
        <v/>
      </c>
      <c r="G261" s="345"/>
      <c r="H261" s="355"/>
    </row>
    <row r="262" customHeight="1" spans="1:8">
      <c r="A262" s="341">
        <v>20399</v>
      </c>
      <c r="B262" s="357" t="s">
        <v>219</v>
      </c>
      <c r="C262" s="359">
        <f>SUM(C263)</f>
        <v>0</v>
      </c>
      <c r="D262" s="359">
        <f>SUM(D263)</f>
        <v>0</v>
      </c>
      <c r="E262" s="345" t="str">
        <f t="shared" ref="E262:E325" si="4">IFERROR((D262/C262)*100%,"")</f>
        <v/>
      </c>
      <c r="F262" s="345" t="str">
        <f>IFERROR((D262/#REF!)*100%,"")</f>
        <v/>
      </c>
      <c r="G262" s="345"/>
      <c r="H262" s="352">
        <f>SUM(H263)</f>
        <v>0</v>
      </c>
    </row>
    <row r="263" customHeight="1" spans="1:8">
      <c r="A263" s="341">
        <v>2039999</v>
      </c>
      <c r="B263" s="357" t="s">
        <v>220</v>
      </c>
      <c r="C263" s="353"/>
      <c r="D263" s="353"/>
      <c r="E263" s="345" t="str">
        <f t="shared" si="4"/>
        <v/>
      </c>
      <c r="F263" s="345" t="str">
        <f>IFERROR((D263/#REF!)*100%,"")</f>
        <v/>
      </c>
      <c r="G263" s="345"/>
      <c r="H263" s="355"/>
    </row>
    <row r="264" customHeight="1" spans="1:8">
      <c r="A264" s="341">
        <v>204</v>
      </c>
      <c r="B264" s="342" t="s">
        <v>221</v>
      </c>
      <c r="C264" s="364">
        <f>C265+C268+C279+C286+C294+C303+C317+C327+C337+C345+C351</f>
        <v>256.32</v>
      </c>
      <c r="D264" s="364">
        <f>D265+D268+D279+D286+D294+D303+D317+D327+D337+D345+D351</f>
        <v>1399</v>
      </c>
      <c r="E264" s="345">
        <f t="shared" si="4"/>
        <v>5.45802122347066</v>
      </c>
      <c r="F264" s="345" t="str">
        <f>IFERROR((D264/#REF!)*100%,"")</f>
        <v/>
      </c>
      <c r="G264" s="346"/>
      <c r="H264" s="366">
        <f>H265+H268+H279+H286+H294+H303+H317+H327+H337+H345+H351</f>
        <v>0</v>
      </c>
    </row>
    <row r="265" customHeight="1" spans="1:8">
      <c r="A265" s="341">
        <v>20401</v>
      </c>
      <c r="B265" s="348" t="s">
        <v>222</v>
      </c>
      <c r="C265" s="359">
        <f>SUM(C266:C267)</f>
        <v>0</v>
      </c>
      <c r="D265" s="359">
        <f>SUM(D266:D267)</f>
        <v>0</v>
      </c>
      <c r="E265" s="345" t="str">
        <f t="shared" si="4"/>
        <v/>
      </c>
      <c r="F265" s="345" t="str">
        <f>IFERROR((D265/#REF!)*100%,"")</f>
        <v/>
      </c>
      <c r="G265" s="345"/>
      <c r="H265" s="352">
        <f>SUM(H266:H267)</f>
        <v>0</v>
      </c>
    </row>
    <row r="266" customHeight="1" spans="1:8">
      <c r="A266" s="341">
        <v>2040101</v>
      </c>
      <c r="B266" s="348" t="s">
        <v>223</v>
      </c>
      <c r="C266" s="353"/>
      <c r="D266" s="353"/>
      <c r="E266" s="345" t="str">
        <f t="shared" si="4"/>
        <v/>
      </c>
      <c r="F266" s="345" t="str">
        <f>IFERROR((D266/#REF!)*100%,"")</f>
        <v/>
      </c>
      <c r="G266" s="345"/>
      <c r="H266" s="355"/>
    </row>
    <row r="267" customHeight="1" spans="1:8">
      <c r="A267" s="341">
        <v>2040199</v>
      </c>
      <c r="B267" s="357" t="s">
        <v>224</v>
      </c>
      <c r="C267" s="353"/>
      <c r="D267" s="353"/>
      <c r="E267" s="345" t="str">
        <f t="shared" si="4"/>
        <v/>
      </c>
      <c r="F267" s="345" t="str">
        <f>IFERROR((D267/#REF!)*100%,"")</f>
        <v/>
      </c>
      <c r="G267" s="345"/>
      <c r="H267" s="355"/>
    </row>
    <row r="268" customHeight="1" spans="1:8">
      <c r="A268" s="341">
        <v>20402</v>
      </c>
      <c r="B268" s="357" t="s">
        <v>225</v>
      </c>
      <c r="C268" s="359">
        <f>SUM(C269:C278)</f>
        <v>0</v>
      </c>
      <c r="D268" s="359">
        <f>SUM(D269:D278)</f>
        <v>960</v>
      </c>
      <c r="E268" s="345" t="str">
        <f t="shared" si="4"/>
        <v/>
      </c>
      <c r="F268" s="345" t="str">
        <f>IFERROR((D268/#REF!)*100%,"")</f>
        <v/>
      </c>
      <c r="G268" s="345"/>
      <c r="H268" s="352">
        <f>SUM(H269:H278)</f>
        <v>0</v>
      </c>
    </row>
    <row r="269" customHeight="1" spans="1:8">
      <c r="A269" s="341">
        <v>2040201</v>
      </c>
      <c r="B269" s="357" t="s">
        <v>65</v>
      </c>
      <c r="C269" s="353"/>
      <c r="D269" s="353"/>
      <c r="E269" s="345" t="str">
        <f t="shared" si="4"/>
        <v/>
      </c>
      <c r="F269" s="345" t="str">
        <f>IFERROR((D269/#REF!)*100%,"")</f>
        <v/>
      </c>
      <c r="G269" s="345"/>
      <c r="H269" s="355"/>
    </row>
    <row r="270" customHeight="1" spans="1:8">
      <c r="A270" s="341">
        <v>2040202</v>
      </c>
      <c r="B270" s="357" t="s">
        <v>66</v>
      </c>
      <c r="C270" s="353"/>
      <c r="D270" s="353">
        <v>960</v>
      </c>
      <c r="E270" s="345" t="str">
        <f t="shared" si="4"/>
        <v/>
      </c>
      <c r="F270" s="345" t="str">
        <f>IFERROR((D270/#REF!)*100%,"")</f>
        <v/>
      </c>
      <c r="G270" s="345"/>
      <c r="H270" s="355"/>
    </row>
    <row r="271" customHeight="1" spans="1:8">
      <c r="A271" s="341">
        <v>2040203</v>
      </c>
      <c r="B271" s="357" t="s">
        <v>67</v>
      </c>
      <c r="C271" s="353"/>
      <c r="D271" s="353"/>
      <c r="E271" s="345" t="str">
        <f t="shared" si="4"/>
        <v/>
      </c>
      <c r="F271" s="345" t="str">
        <f>IFERROR((D271/#REF!)*100%,"")</f>
        <v/>
      </c>
      <c r="G271" s="345"/>
      <c r="H271" s="355"/>
    </row>
    <row r="272" customHeight="1" spans="1:8">
      <c r="A272" s="341">
        <v>2040219</v>
      </c>
      <c r="B272" s="357" t="s">
        <v>106</v>
      </c>
      <c r="C272" s="353"/>
      <c r="D272" s="353"/>
      <c r="E272" s="345" t="str">
        <f t="shared" si="4"/>
        <v/>
      </c>
      <c r="F272" s="345" t="str">
        <f>IFERROR((D272/#REF!)*100%,"")</f>
        <v/>
      </c>
      <c r="G272" s="345"/>
      <c r="H272" s="355"/>
    </row>
    <row r="273" customHeight="1" spans="1:8">
      <c r="A273" s="341">
        <v>2040220</v>
      </c>
      <c r="B273" s="357" t="s">
        <v>226</v>
      </c>
      <c r="C273" s="353"/>
      <c r="D273" s="353"/>
      <c r="E273" s="345" t="str">
        <f t="shared" si="4"/>
        <v/>
      </c>
      <c r="F273" s="345" t="str">
        <f>IFERROR((D273/#REF!)*100%,"")</f>
        <v/>
      </c>
      <c r="G273" s="345"/>
      <c r="H273" s="355"/>
    </row>
    <row r="274" customHeight="1" spans="1:8">
      <c r="A274" s="341">
        <v>2040221</v>
      </c>
      <c r="B274" s="357" t="s">
        <v>227</v>
      </c>
      <c r="C274" s="353"/>
      <c r="D274" s="353"/>
      <c r="E274" s="345" t="str">
        <f t="shared" si="4"/>
        <v/>
      </c>
      <c r="F274" s="345" t="str">
        <f>IFERROR((D274/#REF!)*100%,"")</f>
        <v/>
      </c>
      <c r="G274" s="345"/>
      <c r="H274" s="355"/>
    </row>
    <row r="275" customHeight="1" spans="1:8">
      <c r="A275" s="341">
        <v>2040222</v>
      </c>
      <c r="B275" s="357" t="s">
        <v>228</v>
      </c>
      <c r="C275" s="353"/>
      <c r="D275" s="353"/>
      <c r="E275" s="345" t="str">
        <f t="shared" si="4"/>
        <v/>
      </c>
      <c r="F275" s="345" t="str">
        <f>IFERROR((D275/#REF!)*100%,"")</f>
        <v/>
      </c>
      <c r="G275" s="345"/>
      <c r="H275" s="355"/>
    </row>
    <row r="276" customHeight="1" spans="1:8">
      <c r="A276" s="341">
        <v>2040223</v>
      </c>
      <c r="B276" s="357" t="s">
        <v>229</v>
      </c>
      <c r="C276" s="353"/>
      <c r="D276" s="353"/>
      <c r="E276" s="345" t="str">
        <f t="shared" si="4"/>
        <v/>
      </c>
      <c r="F276" s="345" t="str">
        <f>IFERROR((D276/#REF!)*100%,"")</f>
        <v/>
      </c>
      <c r="G276" s="345"/>
      <c r="H276" s="355"/>
    </row>
    <row r="277" customHeight="1" spans="1:8">
      <c r="A277" s="341">
        <v>2040250</v>
      </c>
      <c r="B277" s="357" t="s">
        <v>74</v>
      </c>
      <c r="C277" s="353"/>
      <c r="D277" s="353"/>
      <c r="E277" s="345" t="str">
        <f t="shared" si="4"/>
        <v/>
      </c>
      <c r="F277" s="345" t="str">
        <f>IFERROR((D277/#REF!)*100%,"")</f>
        <v/>
      </c>
      <c r="G277" s="345"/>
      <c r="H277" s="355"/>
    </row>
    <row r="278" customHeight="1" spans="1:8">
      <c r="A278" s="341">
        <v>2040299</v>
      </c>
      <c r="B278" s="357" t="s">
        <v>230</v>
      </c>
      <c r="C278" s="353"/>
      <c r="D278" s="353"/>
      <c r="E278" s="345" t="str">
        <f t="shared" si="4"/>
        <v/>
      </c>
      <c r="F278" s="345" t="str">
        <f>IFERROR((D278/#REF!)*100%,"")</f>
        <v/>
      </c>
      <c r="G278" s="345"/>
      <c r="H278" s="355"/>
    </row>
    <row r="279" customHeight="1" spans="1:8">
      <c r="A279" s="341">
        <v>20403</v>
      </c>
      <c r="B279" s="348" t="s">
        <v>231</v>
      </c>
      <c r="C279" s="359">
        <f>SUM(C280:C285)</f>
        <v>0</v>
      </c>
      <c r="D279" s="359">
        <f>SUM(D280:D285)</f>
        <v>82</v>
      </c>
      <c r="E279" s="345" t="str">
        <f t="shared" si="4"/>
        <v/>
      </c>
      <c r="F279" s="345" t="str">
        <f>IFERROR((D279/#REF!)*100%,"")</f>
        <v/>
      </c>
      <c r="G279" s="345"/>
      <c r="H279" s="352">
        <f>SUM(H280:H285)</f>
        <v>0</v>
      </c>
    </row>
    <row r="280" customHeight="1" spans="1:8">
      <c r="A280" s="341">
        <v>2040301</v>
      </c>
      <c r="B280" s="348" t="s">
        <v>65</v>
      </c>
      <c r="C280" s="353"/>
      <c r="D280" s="353"/>
      <c r="E280" s="345" t="str">
        <f t="shared" si="4"/>
        <v/>
      </c>
      <c r="F280" s="345" t="str">
        <f>IFERROR((D280/#REF!)*100%,"")</f>
        <v/>
      </c>
      <c r="G280" s="345"/>
      <c r="H280" s="355"/>
    </row>
    <row r="281" customHeight="1" spans="1:8">
      <c r="A281" s="341">
        <v>2040302</v>
      </c>
      <c r="B281" s="348" t="s">
        <v>66</v>
      </c>
      <c r="C281" s="353"/>
      <c r="D281" s="353"/>
      <c r="E281" s="345" t="str">
        <f t="shared" si="4"/>
        <v/>
      </c>
      <c r="F281" s="345" t="str">
        <f>IFERROR((D281/#REF!)*100%,"")</f>
        <v/>
      </c>
      <c r="G281" s="345"/>
      <c r="H281" s="355"/>
    </row>
    <row r="282" customHeight="1" spans="1:8">
      <c r="A282" s="341">
        <v>2040303</v>
      </c>
      <c r="B282" s="357" t="s">
        <v>67</v>
      </c>
      <c r="C282" s="353"/>
      <c r="D282" s="353"/>
      <c r="E282" s="345" t="str">
        <f t="shared" si="4"/>
        <v/>
      </c>
      <c r="F282" s="345" t="str">
        <f>IFERROR((D282/#REF!)*100%,"")</f>
        <v/>
      </c>
      <c r="G282" s="345"/>
      <c r="H282" s="355"/>
    </row>
    <row r="283" customHeight="1" spans="1:8">
      <c r="A283" s="341">
        <v>2040304</v>
      </c>
      <c r="B283" s="357" t="s">
        <v>232</v>
      </c>
      <c r="C283" s="353"/>
      <c r="D283" s="353"/>
      <c r="E283" s="345" t="str">
        <f t="shared" si="4"/>
        <v/>
      </c>
      <c r="F283" s="345" t="str">
        <f>IFERROR((D283/#REF!)*100%,"")</f>
        <v/>
      </c>
      <c r="G283" s="345"/>
      <c r="H283" s="355"/>
    </row>
    <row r="284" customHeight="1" spans="1:8">
      <c r="A284" s="341">
        <v>2040350</v>
      </c>
      <c r="B284" s="357" t="s">
        <v>74</v>
      </c>
      <c r="C284" s="353"/>
      <c r="D284" s="353"/>
      <c r="E284" s="345" t="str">
        <f t="shared" si="4"/>
        <v/>
      </c>
      <c r="F284" s="345" t="str">
        <f>IFERROR((D284/#REF!)*100%,"")</f>
        <v/>
      </c>
      <c r="G284" s="345"/>
      <c r="H284" s="355"/>
    </row>
    <row r="285" customHeight="1" spans="1:8">
      <c r="A285" s="341">
        <v>2040399</v>
      </c>
      <c r="B285" s="342" t="s">
        <v>233</v>
      </c>
      <c r="C285" s="353"/>
      <c r="D285" s="353">
        <v>82</v>
      </c>
      <c r="E285" s="345" t="str">
        <f t="shared" si="4"/>
        <v/>
      </c>
      <c r="F285" s="345" t="str">
        <f>IFERROR((D285/#REF!)*100%,"")</f>
        <v/>
      </c>
      <c r="G285" s="345"/>
      <c r="H285" s="355"/>
    </row>
    <row r="286" customHeight="1" spans="1:8">
      <c r="A286" s="341">
        <v>20404</v>
      </c>
      <c r="B286" s="360" t="s">
        <v>234</v>
      </c>
      <c r="C286" s="359">
        <f>SUM(C287:C293)</f>
        <v>0</v>
      </c>
      <c r="D286" s="359">
        <f>SUM(D287:D293)</f>
        <v>0</v>
      </c>
      <c r="E286" s="345" t="str">
        <f t="shared" si="4"/>
        <v/>
      </c>
      <c r="F286" s="345" t="str">
        <f>IFERROR((D286/#REF!)*100%,"")</f>
        <v/>
      </c>
      <c r="G286" s="345"/>
      <c r="H286" s="352">
        <f>SUM(H287:H293)</f>
        <v>0</v>
      </c>
    </row>
    <row r="287" customHeight="1" spans="1:8">
      <c r="A287" s="341">
        <v>2040401</v>
      </c>
      <c r="B287" s="348" t="s">
        <v>65</v>
      </c>
      <c r="C287" s="353"/>
      <c r="D287" s="353"/>
      <c r="E287" s="345" t="str">
        <f t="shared" si="4"/>
        <v/>
      </c>
      <c r="F287" s="345" t="str">
        <f>IFERROR((D287/#REF!)*100%,"")</f>
        <v/>
      </c>
      <c r="G287" s="345"/>
      <c r="H287" s="355"/>
    </row>
    <row r="288" customHeight="1" spans="1:8">
      <c r="A288" s="341">
        <v>2040402</v>
      </c>
      <c r="B288" s="348" t="s">
        <v>66</v>
      </c>
      <c r="C288" s="353"/>
      <c r="D288" s="353"/>
      <c r="E288" s="345" t="str">
        <f t="shared" si="4"/>
        <v/>
      </c>
      <c r="F288" s="345" t="str">
        <f>IFERROR((D288/#REF!)*100%,"")</f>
        <v/>
      </c>
      <c r="G288" s="345"/>
      <c r="H288" s="355"/>
    </row>
    <row r="289" customHeight="1" spans="1:8">
      <c r="A289" s="341">
        <v>2040403</v>
      </c>
      <c r="B289" s="357" t="s">
        <v>67</v>
      </c>
      <c r="C289" s="353"/>
      <c r="D289" s="353"/>
      <c r="E289" s="345" t="str">
        <f t="shared" si="4"/>
        <v/>
      </c>
      <c r="F289" s="345" t="str">
        <f>IFERROR((D289/#REF!)*100%,"")</f>
        <v/>
      </c>
      <c r="G289" s="345"/>
      <c r="H289" s="355"/>
    </row>
    <row r="290" customHeight="1" spans="1:8">
      <c r="A290" s="341">
        <v>2040409</v>
      </c>
      <c r="B290" s="357" t="s">
        <v>235</v>
      </c>
      <c r="C290" s="353"/>
      <c r="D290" s="353"/>
      <c r="E290" s="345" t="str">
        <f t="shared" si="4"/>
        <v/>
      </c>
      <c r="F290" s="345" t="str">
        <f>IFERROR((D290/#REF!)*100%,"")</f>
        <v/>
      </c>
      <c r="G290" s="345"/>
      <c r="H290" s="355"/>
    </row>
    <row r="291" customHeight="1" spans="1:8">
      <c r="A291" s="341">
        <v>2040410</v>
      </c>
      <c r="B291" s="357" t="s">
        <v>236</v>
      </c>
      <c r="C291" s="353"/>
      <c r="D291" s="353"/>
      <c r="E291" s="345" t="str">
        <f t="shared" si="4"/>
        <v/>
      </c>
      <c r="F291" s="345" t="str">
        <f>IFERROR((D291/#REF!)*100%,"")</f>
        <v/>
      </c>
      <c r="G291" s="345"/>
      <c r="H291" s="355"/>
    </row>
    <row r="292" customHeight="1" spans="1:8">
      <c r="A292" s="341">
        <v>2040450</v>
      </c>
      <c r="B292" s="357" t="s">
        <v>74</v>
      </c>
      <c r="C292" s="353"/>
      <c r="D292" s="353"/>
      <c r="E292" s="345" t="str">
        <f t="shared" si="4"/>
        <v/>
      </c>
      <c r="F292" s="345" t="str">
        <f>IFERROR((D292/#REF!)*100%,"")</f>
        <v/>
      </c>
      <c r="G292" s="345"/>
      <c r="H292" s="355"/>
    </row>
    <row r="293" customHeight="1" spans="1:8">
      <c r="A293" s="341">
        <v>2040499</v>
      </c>
      <c r="B293" s="357" t="s">
        <v>237</v>
      </c>
      <c r="C293" s="353"/>
      <c r="D293" s="353"/>
      <c r="E293" s="345" t="str">
        <f t="shared" si="4"/>
        <v/>
      </c>
      <c r="F293" s="345" t="str">
        <f>IFERROR((D293/#REF!)*100%,"")</f>
        <v/>
      </c>
      <c r="G293" s="345"/>
      <c r="H293" s="355"/>
    </row>
    <row r="294" customHeight="1" spans="1:8">
      <c r="A294" s="341">
        <v>20405</v>
      </c>
      <c r="B294" s="342" t="s">
        <v>238</v>
      </c>
      <c r="C294" s="359">
        <f>SUM(C295:C302)</f>
        <v>0</v>
      </c>
      <c r="D294" s="359">
        <f>SUM(D295:D302)</f>
        <v>0</v>
      </c>
      <c r="E294" s="345" t="str">
        <f t="shared" si="4"/>
        <v/>
      </c>
      <c r="F294" s="345" t="str">
        <f>IFERROR((D294/#REF!)*100%,"")</f>
        <v/>
      </c>
      <c r="G294" s="345"/>
      <c r="H294" s="352">
        <f>SUM(H295:H302)</f>
        <v>0</v>
      </c>
    </row>
    <row r="295" customHeight="1" spans="1:8">
      <c r="A295" s="341">
        <v>2040501</v>
      </c>
      <c r="B295" s="348" t="s">
        <v>65</v>
      </c>
      <c r="C295" s="353"/>
      <c r="D295" s="353"/>
      <c r="E295" s="345" t="str">
        <f t="shared" si="4"/>
        <v/>
      </c>
      <c r="F295" s="345" t="str">
        <f>IFERROR((D295/#REF!)*100%,"")</f>
        <v/>
      </c>
      <c r="G295" s="345"/>
      <c r="H295" s="355"/>
    </row>
    <row r="296" customHeight="1" spans="1:8">
      <c r="A296" s="341">
        <v>2040502</v>
      </c>
      <c r="B296" s="348" t="s">
        <v>66</v>
      </c>
      <c r="C296" s="353"/>
      <c r="D296" s="353"/>
      <c r="E296" s="345" t="str">
        <f t="shared" si="4"/>
        <v/>
      </c>
      <c r="F296" s="345" t="str">
        <f>IFERROR((D296/#REF!)*100%,"")</f>
        <v/>
      </c>
      <c r="G296" s="345"/>
      <c r="H296" s="355"/>
    </row>
    <row r="297" customHeight="1" spans="1:8">
      <c r="A297" s="341">
        <v>2040503</v>
      </c>
      <c r="B297" s="348" t="s">
        <v>67</v>
      </c>
      <c r="C297" s="353"/>
      <c r="D297" s="353"/>
      <c r="E297" s="345" t="str">
        <f t="shared" si="4"/>
        <v/>
      </c>
      <c r="F297" s="345" t="str">
        <f>IFERROR((D297/#REF!)*100%,"")</f>
        <v/>
      </c>
      <c r="G297" s="345"/>
      <c r="H297" s="355"/>
    </row>
    <row r="298" customHeight="1" spans="1:8">
      <c r="A298" s="341">
        <v>2040504</v>
      </c>
      <c r="B298" s="357" t="s">
        <v>239</v>
      </c>
      <c r="C298" s="353"/>
      <c r="D298" s="353"/>
      <c r="E298" s="345" t="str">
        <f t="shared" si="4"/>
        <v/>
      </c>
      <c r="F298" s="345" t="str">
        <f>IFERROR((D298/#REF!)*100%,"")</f>
        <v/>
      </c>
      <c r="G298" s="345"/>
      <c r="H298" s="355"/>
    </row>
    <row r="299" customHeight="1" spans="1:8">
      <c r="A299" s="341">
        <v>2040505</v>
      </c>
      <c r="B299" s="357" t="s">
        <v>240</v>
      </c>
      <c r="C299" s="353"/>
      <c r="D299" s="353"/>
      <c r="E299" s="345" t="str">
        <f t="shared" si="4"/>
        <v/>
      </c>
      <c r="F299" s="345" t="str">
        <f>IFERROR((D299/#REF!)*100%,"")</f>
        <v/>
      </c>
      <c r="G299" s="345"/>
      <c r="H299" s="355"/>
    </row>
    <row r="300" customHeight="1" spans="1:8">
      <c r="A300" s="341">
        <v>2040506</v>
      </c>
      <c r="B300" s="357" t="s">
        <v>241</v>
      </c>
      <c r="C300" s="353"/>
      <c r="D300" s="353"/>
      <c r="E300" s="345" t="str">
        <f t="shared" si="4"/>
        <v/>
      </c>
      <c r="F300" s="345" t="str">
        <f>IFERROR((D300/#REF!)*100%,"")</f>
        <v/>
      </c>
      <c r="G300" s="345"/>
      <c r="H300" s="355"/>
    </row>
    <row r="301" customHeight="1" spans="1:8">
      <c r="A301" s="341">
        <v>2040550</v>
      </c>
      <c r="B301" s="348" t="s">
        <v>74</v>
      </c>
      <c r="C301" s="353"/>
      <c r="D301" s="353"/>
      <c r="E301" s="345" t="str">
        <f t="shared" si="4"/>
        <v/>
      </c>
      <c r="F301" s="345" t="str">
        <f>IFERROR((D301/#REF!)*100%,"")</f>
        <v/>
      </c>
      <c r="G301" s="345"/>
      <c r="H301" s="355"/>
    </row>
    <row r="302" customHeight="1" spans="1:8">
      <c r="A302" s="341">
        <v>2040599</v>
      </c>
      <c r="B302" s="348" t="s">
        <v>242</v>
      </c>
      <c r="C302" s="353"/>
      <c r="D302" s="353"/>
      <c r="E302" s="345" t="str">
        <f t="shared" si="4"/>
        <v/>
      </c>
      <c r="F302" s="345" t="str">
        <f>IFERROR((D302/#REF!)*100%,"")</f>
        <v/>
      </c>
      <c r="G302" s="345"/>
      <c r="H302" s="355"/>
    </row>
    <row r="303" customHeight="1" spans="1:8">
      <c r="A303" s="341">
        <v>20406</v>
      </c>
      <c r="B303" s="348" t="s">
        <v>243</v>
      </c>
      <c r="C303" s="359">
        <f>SUM(C304:C316)</f>
        <v>256.32</v>
      </c>
      <c r="D303" s="359">
        <f>SUM(D304:D316)</f>
        <v>357</v>
      </c>
      <c r="E303" s="345">
        <f t="shared" si="4"/>
        <v>1.39279026217228</v>
      </c>
      <c r="F303" s="345" t="str">
        <f>IFERROR((D303/#REF!)*100%,"")</f>
        <v/>
      </c>
      <c r="G303" s="345"/>
      <c r="H303" s="352">
        <f>SUM(H304:H316)</f>
        <v>0</v>
      </c>
    </row>
    <row r="304" customHeight="1" spans="1:8">
      <c r="A304" s="341">
        <v>2040601</v>
      </c>
      <c r="B304" s="357" t="s">
        <v>65</v>
      </c>
      <c r="C304" s="353">
        <v>231.32</v>
      </c>
      <c r="D304" s="353">
        <v>252</v>
      </c>
      <c r="E304" s="345">
        <f t="shared" si="4"/>
        <v>1.08939996541587</v>
      </c>
      <c r="F304" s="345" t="str">
        <f>IFERROR((D304/#REF!)*100%,"")</f>
        <v/>
      </c>
      <c r="G304" s="345"/>
      <c r="H304" s="355"/>
    </row>
    <row r="305" customHeight="1" spans="1:8">
      <c r="A305" s="341">
        <v>2040602</v>
      </c>
      <c r="B305" s="357" t="s">
        <v>66</v>
      </c>
      <c r="C305" s="353">
        <v>25</v>
      </c>
      <c r="D305" s="353">
        <v>74</v>
      </c>
      <c r="E305" s="345">
        <f t="shared" si="4"/>
        <v>2.96</v>
      </c>
      <c r="F305" s="345" t="str">
        <f>IFERROR((D305/#REF!)*100%,"")</f>
        <v/>
      </c>
      <c r="G305" s="345"/>
      <c r="H305" s="355"/>
    </row>
    <row r="306" customHeight="1" spans="1:8">
      <c r="A306" s="341">
        <v>2040603</v>
      </c>
      <c r="B306" s="357" t="s">
        <v>67</v>
      </c>
      <c r="C306" s="353"/>
      <c r="D306" s="353"/>
      <c r="E306" s="345" t="str">
        <f t="shared" si="4"/>
        <v/>
      </c>
      <c r="F306" s="345" t="str">
        <f>IFERROR((D306/#REF!)*100%,"")</f>
        <v/>
      </c>
      <c r="G306" s="345"/>
      <c r="H306" s="355"/>
    </row>
    <row r="307" customHeight="1" spans="1:8">
      <c r="A307" s="341">
        <v>2040604</v>
      </c>
      <c r="B307" s="342" t="s">
        <v>244</v>
      </c>
      <c r="C307" s="353"/>
      <c r="D307" s="353">
        <v>31</v>
      </c>
      <c r="E307" s="345" t="str">
        <f t="shared" si="4"/>
        <v/>
      </c>
      <c r="F307" s="345" t="str">
        <f>IFERROR((D307/#REF!)*100%,"")</f>
        <v/>
      </c>
      <c r="G307" s="345"/>
      <c r="H307" s="355"/>
    </row>
    <row r="308" customHeight="1" spans="1:8">
      <c r="A308" s="341">
        <v>2040605</v>
      </c>
      <c r="B308" s="348" t="s">
        <v>245</v>
      </c>
      <c r="C308" s="353"/>
      <c r="D308" s="353"/>
      <c r="E308" s="345" t="str">
        <f t="shared" si="4"/>
        <v/>
      </c>
      <c r="F308" s="345" t="str">
        <f>IFERROR((D308/#REF!)*100%,"")</f>
        <v/>
      </c>
      <c r="G308" s="345"/>
      <c r="H308" s="355"/>
    </row>
    <row r="309" customHeight="1" spans="1:8">
      <c r="A309" s="341">
        <v>2040606</v>
      </c>
      <c r="B309" s="348" t="s">
        <v>246</v>
      </c>
      <c r="C309" s="353"/>
      <c r="D309" s="353"/>
      <c r="E309" s="345" t="str">
        <f t="shared" si="4"/>
        <v/>
      </c>
      <c r="F309" s="345" t="str">
        <f>IFERROR((D309/#REF!)*100%,"")</f>
        <v/>
      </c>
      <c r="G309" s="345"/>
      <c r="H309" s="355"/>
    </row>
    <row r="310" customHeight="1" spans="1:8">
      <c r="A310" s="341">
        <v>2040607</v>
      </c>
      <c r="B310" s="360" t="s">
        <v>247</v>
      </c>
      <c r="C310" s="353"/>
      <c r="D310" s="353"/>
      <c r="E310" s="345" t="str">
        <f t="shared" si="4"/>
        <v/>
      </c>
      <c r="F310" s="345" t="str">
        <f>IFERROR((D310/#REF!)*100%,"")</f>
        <v/>
      </c>
      <c r="G310" s="345"/>
      <c r="H310" s="355"/>
    </row>
    <row r="311" customHeight="1" spans="1:8">
      <c r="A311" s="341">
        <v>2040608</v>
      </c>
      <c r="B311" s="357" t="s">
        <v>248</v>
      </c>
      <c r="C311" s="353"/>
      <c r="D311" s="353"/>
      <c r="E311" s="345" t="str">
        <f t="shared" si="4"/>
        <v/>
      </c>
      <c r="F311" s="345" t="str">
        <f>IFERROR((D311/#REF!)*100%,"")</f>
        <v/>
      </c>
      <c r="G311" s="345"/>
      <c r="H311" s="355"/>
    </row>
    <row r="312" customHeight="1" spans="1:8">
      <c r="A312" s="341">
        <v>2040610</v>
      </c>
      <c r="B312" s="357" t="s">
        <v>249</v>
      </c>
      <c r="C312" s="353"/>
      <c r="D312" s="353"/>
      <c r="E312" s="345" t="str">
        <f t="shared" si="4"/>
        <v/>
      </c>
      <c r="F312" s="345" t="str">
        <f>IFERROR((D312/#REF!)*100%,"")</f>
        <v/>
      </c>
      <c r="G312" s="345"/>
      <c r="H312" s="355"/>
    </row>
    <row r="313" customHeight="1" spans="1:8">
      <c r="A313" s="341">
        <v>2040612</v>
      </c>
      <c r="B313" s="357" t="s">
        <v>250</v>
      </c>
      <c r="C313" s="353"/>
      <c r="D313" s="353"/>
      <c r="E313" s="345" t="str">
        <f t="shared" si="4"/>
        <v/>
      </c>
      <c r="F313" s="345" t="str">
        <f>IFERROR((D313/#REF!)*100%,"")</f>
        <v/>
      </c>
      <c r="G313" s="345"/>
      <c r="H313" s="355"/>
    </row>
    <row r="314" customHeight="1" spans="1:8">
      <c r="A314" s="341">
        <v>2040613</v>
      </c>
      <c r="B314" s="357" t="s">
        <v>106</v>
      </c>
      <c r="C314" s="353"/>
      <c r="D314" s="353"/>
      <c r="E314" s="345" t="str">
        <f t="shared" si="4"/>
        <v/>
      </c>
      <c r="F314" s="345" t="str">
        <f>IFERROR((D314/#REF!)*100%,"")</f>
        <v/>
      </c>
      <c r="G314" s="345"/>
      <c r="H314" s="355"/>
    </row>
    <row r="315" customHeight="1" spans="1:8">
      <c r="A315" s="341">
        <v>2040650</v>
      </c>
      <c r="B315" s="357" t="s">
        <v>74</v>
      </c>
      <c r="C315" s="353"/>
      <c r="D315" s="353"/>
      <c r="E315" s="345" t="str">
        <f t="shared" si="4"/>
        <v/>
      </c>
      <c r="F315" s="345" t="str">
        <f>IFERROR((D315/#REF!)*100%,"")</f>
        <v/>
      </c>
      <c r="G315" s="345"/>
      <c r="H315" s="355"/>
    </row>
    <row r="316" customHeight="1" spans="1:8">
      <c r="A316" s="341">
        <v>2040699</v>
      </c>
      <c r="B316" s="348" t="s">
        <v>251</v>
      </c>
      <c r="C316" s="353"/>
      <c r="D316" s="353"/>
      <c r="E316" s="345" t="str">
        <f t="shared" si="4"/>
        <v/>
      </c>
      <c r="F316" s="345" t="str">
        <f>IFERROR((D316/#REF!)*100%,"")</f>
        <v/>
      </c>
      <c r="G316" s="345"/>
      <c r="H316" s="355"/>
    </row>
    <row r="317" customHeight="1" spans="1:8">
      <c r="A317" s="341">
        <v>20407</v>
      </c>
      <c r="B317" s="360" t="s">
        <v>252</v>
      </c>
      <c r="C317" s="359">
        <f>SUM(C318:C326)</f>
        <v>0</v>
      </c>
      <c r="D317" s="359">
        <f>SUM(D318:D326)</f>
        <v>0</v>
      </c>
      <c r="E317" s="345" t="str">
        <f t="shared" si="4"/>
        <v/>
      </c>
      <c r="F317" s="345" t="str">
        <f>IFERROR((D317/#REF!)*100%,"")</f>
        <v/>
      </c>
      <c r="G317" s="345"/>
      <c r="H317" s="352">
        <f>SUM(H318:H326)</f>
        <v>0</v>
      </c>
    </row>
    <row r="318" customHeight="1" spans="1:8">
      <c r="A318" s="341">
        <v>2040701</v>
      </c>
      <c r="B318" s="348" t="s">
        <v>65</v>
      </c>
      <c r="C318" s="353"/>
      <c r="D318" s="353"/>
      <c r="E318" s="345" t="str">
        <f t="shared" si="4"/>
        <v/>
      </c>
      <c r="F318" s="345" t="str">
        <f>IFERROR((D318/#REF!)*100%,"")</f>
        <v/>
      </c>
      <c r="G318" s="345"/>
      <c r="H318" s="355"/>
    </row>
    <row r="319" customHeight="1" spans="1:8">
      <c r="A319" s="341">
        <v>2040702</v>
      </c>
      <c r="B319" s="357" t="s">
        <v>66</v>
      </c>
      <c r="C319" s="353"/>
      <c r="D319" s="353"/>
      <c r="E319" s="345" t="str">
        <f t="shared" si="4"/>
        <v/>
      </c>
      <c r="F319" s="345" t="str">
        <f>IFERROR((D319/#REF!)*100%,"")</f>
        <v/>
      </c>
      <c r="G319" s="345"/>
      <c r="H319" s="355"/>
    </row>
    <row r="320" customHeight="1" spans="1:8">
      <c r="A320" s="341">
        <v>2040703</v>
      </c>
      <c r="B320" s="357" t="s">
        <v>67</v>
      </c>
      <c r="C320" s="353"/>
      <c r="D320" s="353"/>
      <c r="E320" s="345" t="str">
        <f t="shared" si="4"/>
        <v/>
      </c>
      <c r="F320" s="345" t="str">
        <f>IFERROR((D320/#REF!)*100%,"")</f>
        <v/>
      </c>
      <c r="G320" s="345"/>
      <c r="H320" s="355"/>
    </row>
    <row r="321" customHeight="1" spans="1:8">
      <c r="A321" s="341">
        <v>2040704</v>
      </c>
      <c r="B321" s="357" t="s">
        <v>253</v>
      </c>
      <c r="C321" s="353"/>
      <c r="D321" s="353"/>
      <c r="E321" s="345" t="str">
        <f t="shared" si="4"/>
        <v/>
      </c>
      <c r="F321" s="345" t="str">
        <f>IFERROR((D321/#REF!)*100%,"")</f>
        <v/>
      </c>
      <c r="G321" s="345"/>
      <c r="H321" s="355"/>
    </row>
    <row r="322" customHeight="1" spans="1:8">
      <c r="A322" s="341">
        <v>2040705</v>
      </c>
      <c r="B322" s="342" t="s">
        <v>254</v>
      </c>
      <c r="C322" s="353"/>
      <c r="D322" s="353"/>
      <c r="E322" s="345" t="str">
        <f t="shared" si="4"/>
        <v/>
      </c>
      <c r="F322" s="345" t="str">
        <f>IFERROR((D322/#REF!)*100%,"")</f>
        <v/>
      </c>
      <c r="G322" s="345"/>
      <c r="H322" s="355"/>
    </row>
    <row r="323" customHeight="1" spans="1:8">
      <c r="A323" s="341">
        <v>2040706</v>
      </c>
      <c r="B323" s="348" t="s">
        <v>255</v>
      </c>
      <c r="C323" s="353"/>
      <c r="D323" s="353"/>
      <c r="E323" s="345" t="str">
        <f t="shared" si="4"/>
        <v/>
      </c>
      <c r="F323" s="345" t="str">
        <f>IFERROR((D323/#REF!)*100%,"")</f>
        <v/>
      </c>
      <c r="G323" s="345"/>
      <c r="H323" s="355"/>
    </row>
    <row r="324" customHeight="1" spans="1:8">
      <c r="A324" s="341">
        <v>2040707</v>
      </c>
      <c r="B324" s="348" t="s">
        <v>106</v>
      </c>
      <c r="C324" s="353"/>
      <c r="D324" s="353"/>
      <c r="E324" s="345" t="str">
        <f t="shared" si="4"/>
        <v/>
      </c>
      <c r="F324" s="345" t="str">
        <f>IFERROR((D324/#REF!)*100%,"")</f>
        <v/>
      </c>
      <c r="G324" s="345"/>
      <c r="H324" s="355"/>
    </row>
    <row r="325" customHeight="1" spans="1:8">
      <c r="A325" s="341">
        <v>2040750</v>
      </c>
      <c r="B325" s="348" t="s">
        <v>74</v>
      </c>
      <c r="C325" s="353"/>
      <c r="D325" s="353"/>
      <c r="E325" s="345" t="str">
        <f t="shared" si="4"/>
        <v/>
      </c>
      <c r="F325" s="345" t="str">
        <f>IFERROR((D325/#REF!)*100%,"")</f>
        <v/>
      </c>
      <c r="G325" s="345"/>
      <c r="H325" s="355"/>
    </row>
    <row r="326" customHeight="1" spans="1:8">
      <c r="A326" s="341">
        <v>2040799</v>
      </c>
      <c r="B326" s="348" t="s">
        <v>256</v>
      </c>
      <c r="C326" s="353"/>
      <c r="D326" s="353"/>
      <c r="E326" s="345" t="str">
        <f t="shared" ref="E326:E389" si="5">IFERROR((D326/C326)*100%,"")</f>
        <v/>
      </c>
      <c r="F326" s="345" t="str">
        <f>IFERROR((D326/#REF!)*100%,"")</f>
        <v/>
      </c>
      <c r="G326" s="345"/>
      <c r="H326" s="355"/>
    </row>
    <row r="327" customHeight="1" spans="1:8">
      <c r="A327" s="341">
        <v>20408</v>
      </c>
      <c r="B327" s="357" t="s">
        <v>257</v>
      </c>
      <c r="C327" s="359">
        <f>SUM(C328:C336)</f>
        <v>0</v>
      </c>
      <c r="D327" s="359">
        <f>SUM(D328:D336)</f>
        <v>0</v>
      </c>
      <c r="E327" s="345" t="str">
        <f t="shared" si="5"/>
        <v/>
      </c>
      <c r="F327" s="345" t="str">
        <f>IFERROR((D327/#REF!)*100%,"")</f>
        <v/>
      </c>
      <c r="G327" s="345"/>
      <c r="H327" s="352">
        <f>SUM(H328:H336)</f>
        <v>0</v>
      </c>
    </row>
    <row r="328" customHeight="1" spans="1:8">
      <c r="A328" s="341">
        <v>2040801</v>
      </c>
      <c r="B328" s="357" t="s">
        <v>65</v>
      </c>
      <c r="C328" s="353"/>
      <c r="D328" s="353"/>
      <c r="E328" s="345" t="str">
        <f t="shared" si="5"/>
        <v/>
      </c>
      <c r="F328" s="345" t="str">
        <f>IFERROR((D328/#REF!)*100%,"")</f>
        <v/>
      </c>
      <c r="G328" s="345"/>
      <c r="H328" s="355"/>
    </row>
    <row r="329" customHeight="1" spans="1:8">
      <c r="A329" s="341">
        <v>2040802</v>
      </c>
      <c r="B329" s="357" t="s">
        <v>66</v>
      </c>
      <c r="C329" s="353"/>
      <c r="D329" s="353"/>
      <c r="E329" s="345" t="str">
        <f t="shared" si="5"/>
        <v/>
      </c>
      <c r="F329" s="345" t="str">
        <f>IFERROR((D329/#REF!)*100%,"")</f>
        <v/>
      </c>
      <c r="G329" s="345"/>
      <c r="H329" s="355"/>
    </row>
    <row r="330" customHeight="1" spans="1:8">
      <c r="A330" s="341">
        <v>2040803</v>
      </c>
      <c r="B330" s="348" t="s">
        <v>67</v>
      </c>
      <c r="C330" s="353"/>
      <c r="D330" s="353"/>
      <c r="E330" s="345" t="str">
        <f t="shared" si="5"/>
        <v/>
      </c>
      <c r="F330" s="345" t="str">
        <f>IFERROR((D330/#REF!)*100%,"")</f>
        <v/>
      </c>
      <c r="G330" s="345"/>
      <c r="H330" s="355"/>
    </row>
    <row r="331" customHeight="1" spans="1:8">
      <c r="A331" s="341">
        <v>2040804</v>
      </c>
      <c r="B331" s="348" t="s">
        <v>258</v>
      </c>
      <c r="C331" s="353"/>
      <c r="D331" s="353"/>
      <c r="E331" s="345" t="str">
        <f t="shared" si="5"/>
        <v/>
      </c>
      <c r="F331" s="345" t="str">
        <f>IFERROR((D331/#REF!)*100%,"")</f>
        <v/>
      </c>
      <c r="G331" s="345"/>
      <c r="H331" s="355"/>
    </row>
    <row r="332" customHeight="1" spans="1:8">
      <c r="A332" s="341">
        <v>2040805</v>
      </c>
      <c r="B332" s="348" t="s">
        <v>259</v>
      </c>
      <c r="C332" s="353"/>
      <c r="D332" s="353"/>
      <c r="E332" s="345" t="str">
        <f t="shared" si="5"/>
        <v/>
      </c>
      <c r="F332" s="345" t="str">
        <f>IFERROR((D332/#REF!)*100%,"")</f>
        <v/>
      </c>
      <c r="G332" s="345"/>
      <c r="H332" s="355"/>
    </row>
    <row r="333" customHeight="1" spans="1:8">
      <c r="A333" s="341">
        <v>2040806</v>
      </c>
      <c r="B333" s="357" t="s">
        <v>260</v>
      </c>
      <c r="C333" s="353"/>
      <c r="D333" s="353"/>
      <c r="E333" s="345" t="str">
        <f t="shared" si="5"/>
        <v/>
      </c>
      <c r="F333" s="345" t="str">
        <f>IFERROR((D333/#REF!)*100%,"")</f>
        <v/>
      </c>
      <c r="G333" s="345"/>
      <c r="H333" s="355"/>
    </row>
    <row r="334" customHeight="1" spans="1:8">
      <c r="A334" s="341">
        <v>2040807</v>
      </c>
      <c r="B334" s="357" t="s">
        <v>106</v>
      </c>
      <c r="C334" s="353"/>
      <c r="D334" s="353"/>
      <c r="E334" s="345" t="str">
        <f t="shared" si="5"/>
        <v/>
      </c>
      <c r="F334" s="345" t="str">
        <f>IFERROR((D334/#REF!)*100%,"")</f>
        <v/>
      </c>
      <c r="G334" s="345"/>
      <c r="H334" s="355"/>
    </row>
    <row r="335" customHeight="1" spans="1:8">
      <c r="A335" s="341">
        <v>2040850</v>
      </c>
      <c r="B335" s="357" t="s">
        <v>74</v>
      </c>
      <c r="C335" s="353"/>
      <c r="D335" s="353"/>
      <c r="E335" s="345" t="str">
        <f t="shared" si="5"/>
        <v/>
      </c>
      <c r="F335" s="345" t="str">
        <f>IFERROR((D335/#REF!)*100%,"")</f>
        <v/>
      </c>
      <c r="G335" s="345"/>
      <c r="H335" s="355"/>
    </row>
    <row r="336" customHeight="1" spans="1:8">
      <c r="A336" s="341">
        <v>2040899</v>
      </c>
      <c r="B336" s="357" t="s">
        <v>261</v>
      </c>
      <c r="C336" s="353"/>
      <c r="D336" s="353"/>
      <c r="E336" s="345" t="str">
        <f t="shared" si="5"/>
        <v/>
      </c>
      <c r="F336" s="345" t="str">
        <f>IFERROR((D336/#REF!)*100%,"")</f>
        <v/>
      </c>
      <c r="G336" s="345"/>
      <c r="H336" s="355"/>
    </row>
    <row r="337" customHeight="1" spans="1:8">
      <c r="A337" s="341">
        <v>20409</v>
      </c>
      <c r="B337" s="342" t="s">
        <v>262</v>
      </c>
      <c r="C337" s="359">
        <f>SUM(C338:C344)</f>
        <v>0</v>
      </c>
      <c r="D337" s="359">
        <f>SUM(D338:D344)</f>
        <v>0</v>
      </c>
      <c r="E337" s="345" t="str">
        <f t="shared" si="5"/>
        <v/>
      </c>
      <c r="F337" s="345" t="str">
        <f>IFERROR((D337/#REF!)*100%,"")</f>
        <v/>
      </c>
      <c r="G337" s="345"/>
      <c r="H337" s="352">
        <f>SUM(H338:H344)</f>
        <v>0</v>
      </c>
    </row>
    <row r="338" customHeight="1" spans="1:8">
      <c r="A338" s="341">
        <v>2040901</v>
      </c>
      <c r="B338" s="348" t="s">
        <v>65</v>
      </c>
      <c r="C338" s="353"/>
      <c r="D338" s="353"/>
      <c r="E338" s="345" t="str">
        <f t="shared" si="5"/>
        <v/>
      </c>
      <c r="F338" s="345" t="str">
        <f>IFERROR((D338/#REF!)*100%,"")</f>
        <v/>
      </c>
      <c r="G338" s="345"/>
      <c r="H338" s="355"/>
    </row>
    <row r="339" customHeight="1" spans="1:8">
      <c r="A339" s="341">
        <v>2040902</v>
      </c>
      <c r="B339" s="348" t="s">
        <v>66</v>
      </c>
      <c r="C339" s="353"/>
      <c r="D339" s="353"/>
      <c r="E339" s="345" t="str">
        <f t="shared" si="5"/>
        <v/>
      </c>
      <c r="F339" s="345" t="str">
        <f>IFERROR((D339/#REF!)*100%,"")</f>
        <v/>
      </c>
      <c r="G339" s="345"/>
      <c r="H339" s="355"/>
    </row>
    <row r="340" customHeight="1" spans="1:8">
      <c r="A340" s="341">
        <v>2040903</v>
      </c>
      <c r="B340" s="360" t="s">
        <v>67</v>
      </c>
      <c r="C340" s="353"/>
      <c r="D340" s="353"/>
      <c r="E340" s="345" t="str">
        <f t="shared" si="5"/>
        <v/>
      </c>
      <c r="F340" s="345" t="str">
        <f>IFERROR((D340/#REF!)*100%,"")</f>
        <v/>
      </c>
      <c r="G340" s="345"/>
      <c r="H340" s="355"/>
    </row>
    <row r="341" customHeight="1" spans="1:8">
      <c r="A341" s="341">
        <v>2040904</v>
      </c>
      <c r="B341" s="361" t="s">
        <v>263</v>
      </c>
      <c r="C341" s="353"/>
      <c r="D341" s="353"/>
      <c r="E341" s="345" t="str">
        <f t="shared" si="5"/>
        <v/>
      </c>
      <c r="F341" s="345" t="str">
        <f>IFERROR((D341/#REF!)*100%,"")</f>
        <v/>
      </c>
      <c r="G341" s="345"/>
      <c r="H341" s="355"/>
    </row>
    <row r="342" customHeight="1" spans="1:8">
      <c r="A342" s="341">
        <v>2040905</v>
      </c>
      <c r="B342" s="357" t="s">
        <v>264</v>
      </c>
      <c r="C342" s="353"/>
      <c r="D342" s="353"/>
      <c r="E342" s="345" t="str">
        <f t="shared" si="5"/>
        <v/>
      </c>
      <c r="F342" s="345" t="str">
        <f>IFERROR((D342/#REF!)*100%,"")</f>
        <v/>
      </c>
      <c r="G342" s="345"/>
      <c r="H342" s="355"/>
    </row>
    <row r="343" customHeight="1" spans="1:8">
      <c r="A343" s="341">
        <v>2040950</v>
      </c>
      <c r="B343" s="357" t="s">
        <v>74</v>
      </c>
      <c r="C343" s="353"/>
      <c r="D343" s="353"/>
      <c r="E343" s="345" t="str">
        <f t="shared" si="5"/>
        <v/>
      </c>
      <c r="F343" s="345" t="str">
        <f>IFERROR((D343/#REF!)*100%,"")</f>
        <v/>
      </c>
      <c r="G343" s="345"/>
      <c r="H343" s="355"/>
    </row>
    <row r="344" customHeight="1" spans="1:8">
      <c r="A344" s="341">
        <v>2040999</v>
      </c>
      <c r="B344" s="348" t="s">
        <v>265</v>
      </c>
      <c r="C344" s="353"/>
      <c r="D344" s="353"/>
      <c r="E344" s="345" t="str">
        <f t="shared" si="5"/>
        <v/>
      </c>
      <c r="F344" s="345" t="str">
        <f>IFERROR((D344/#REF!)*100%,"")</f>
        <v/>
      </c>
      <c r="G344" s="345"/>
      <c r="H344" s="355"/>
    </row>
    <row r="345" customHeight="1" spans="1:8">
      <c r="A345" s="341">
        <v>20410</v>
      </c>
      <c r="B345" s="348" t="s">
        <v>266</v>
      </c>
      <c r="C345" s="359">
        <f>SUM(C346:C350)</f>
        <v>0</v>
      </c>
      <c r="D345" s="359">
        <f>SUM(D346:D350)</f>
        <v>0</v>
      </c>
      <c r="E345" s="345" t="str">
        <f t="shared" si="5"/>
        <v/>
      </c>
      <c r="F345" s="345" t="str">
        <f>IFERROR((D345/#REF!)*100%,"")</f>
        <v/>
      </c>
      <c r="G345" s="345"/>
      <c r="H345" s="352">
        <f>SUM(H346:H350)</f>
        <v>0</v>
      </c>
    </row>
    <row r="346" customHeight="1" spans="1:8">
      <c r="A346" s="341">
        <v>2041001</v>
      </c>
      <c r="B346" s="348" t="s">
        <v>65</v>
      </c>
      <c r="C346" s="353"/>
      <c r="D346" s="353"/>
      <c r="E346" s="345" t="str">
        <f t="shared" si="5"/>
        <v/>
      </c>
      <c r="F346" s="345" t="str">
        <f>IFERROR((D346/#REF!)*100%,"")</f>
        <v/>
      </c>
      <c r="G346" s="345"/>
      <c r="H346" s="355"/>
    </row>
    <row r="347" customHeight="1" spans="1:8">
      <c r="A347" s="341">
        <v>2041002</v>
      </c>
      <c r="B347" s="357" t="s">
        <v>66</v>
      </c>
      <c r="C347" s="353"/>
      <c r="D347" s="353"/>
      <c r="E347" s="345" t="str">
        <f t="shared" si="5"/>
        <v/>
      </c>
      <c r="F347" s="345" t="str">
        <f>IFERROR((D347/#REF!)*100%,"")</f>
        <v/>
      </c>
      <c r="G347" s="345"/>
      <c r="H347" s="355"/>
    </row>
    <row r="348" customHeight="1" spans="1:8">
      <c r="A348" s="341">
        <v>2041006</v>
      </c>
      <c r="B348" s="348" t="s">
        <v>106</v>
      </c>
      <c r="C348" s="353"/>
      <c r="D348" s="353"/>
      <c r="E348" s="345" t="str">
        <f t="shared" si="5"/>
        <v/>
      </c>
      <c r="F348" s="345" t="str">
        <f>IFERROR((D348/#REF!)*100%,"")</f>
        <v/>
      </c>
      <c r="G348" s="345"/>
      <c r="H348" s="355"/>
    </row>
    <row r="349" customHeight="1" spans="1:8">
      <c r="A349" s="341">
        <v>2041007</v>
      </c>
      <c r="B349" s="357" t="s">
        <v>267</v>
      </c>
      <c r="C349" s="353"/>
      <c r="D349" s="353"/>
      <c r="E349" s="345" t="str">
        <f t="shared" si="5"/>
        <v/>
      </c>
      <c r="F349" s="345" t="str">
        <f>IFERROR((D349/#REF!)*100%,"")</f>
        <v/>
      </c>
      <c r="G349" s="345"/>
      <c r="H349" s="355"/>
    </row>
    <row r="350" customHeight="1" spans="1:8">
      <c r="A350" s="341">
        <v>2041099</v>
      </c>
      <c r="B350" s="348" t="s">
        <v>268</v>
      </c>
      <c r="C350" s="353"/>
      <c r="D350" s="353"/>
      <c r="E350" s="345" t="str">
        <f t="shared" si="5"/>
        <v/>
      </c>
      <c r="F350" s="345" t="str">
        <f>IFERROR((D350/#REF!)*100%,"")</f>
        <v/>
      </c>
      <c r="G350" s="345"/>
      <c r="H350" s="355"/>
    </row>
    <row r="351" customHeight="1" spans="1:8">
      <c r="A351" s="341">
        <v>20499</v>
      </c>
      <c r="B351" s="348" t="s">
        <v>269</v>
      </c>
      <c r="C351" s="359">
        <f>SUM(C352:C353)</f>
        <v>0</v>
      </c>
      <c r="D351" s="359">
        <f>SUM(D352:D353)</f>
        <v>0</v>
      </c>
      <c r="E351" s="345" t="str">
        <f t="shared" si="5"/>
        <v/>
      </c>
      <c r="F351" s="345" t="str">
        <f>IFERROR((D351/#REF!)*100%,"")</f>
        <v/>
      </c>
      <c r="G351" s="345"/>
      <c r="H351" s="352">
        <f>SUM(H352:H353)</f>
        <v>0</v>
      </c>
    </row>
    <row r="352" customHeight="1" spans="1:8">
      <c r="A352" s="341">
        <v>2049902</v>
      </c>
      <c r="B352" s="348" t="s">
        <v>270</v>
      </c>
      <c r="C352" s="353"/>
      <c r="D352" s="353"/>
      <c r="E352" s="345" t="str">
        <f t="shared" si="5"/>
        <v/>
      </c>
      <c r="F352" s="345" t="str">
        <f>IFERROR((D352/#REF!)*100%,"")</f>
        <v/>
      </c>
      <c r="G352" s="345"/>
      <c r="H352" s="355"/>
    </row>
    <row r="353" customHeight="1" spans="1:8">
      <c r="A353" s="341">
        <v>2049999</v>
      </c>
      <c r="B353" s="348" t="s">
        <v>271</v>
      </c>
      <c r="C353" s="353"/>
      <c r="D353" s="353"/>
      <c r="E353" s="345" t="str">
        <f t="shared" si="5"/>
        <v/>
      </c>
      <c r="F353" s="345" t="str">
        <f>IFERROR((D353/#REF!)*100%,"")</f>
        <v/>
      </c>
      <c r="G353" s="345"/>
      <c r="H353" s="355"/>
    </row>
    <row r="354" customHeight="1" spans="1:8">
      <c r="A354" s="341">
        <v>205</v>
      </c>
      <c r="B354" s="342" t="s">
        <v>272</v>
      </c>
      <c r="C354" s="364">
        <f>C355+C360+C367+C373+C379+C383+C387+C391+C397+C404</f>
        <v>5132.97</v>
      </c>
      <c r="D354" s="364">
        <f>D355+D360+D367+D373+D379+D383+D387+D391+D397+D404</f>
        <v>5391</v>
      </c>
      <c r="E354" s="345">
        <f t="shared" si="5"/>
        <v>1.05026914242631</v>
      </c>
      <c r="F354" s="345" t="str">
        <f>IFERROR((D354/#REF!)*100%,"")</f>
        <v/>
      </c>
      <c r="G354" s="346"/>
      <c r="H354" s="366">
        <f>H355+H360+H367+H373+H379+H383+H387+H391+H397+H404</f>
        <v>0</v>
      </c>
    </row>
    <row r="355" customHeight="1" spans="1:8">
      <c r="A355" s="341">
        <v>20501</v>
      </c>
      <c r="B355" s="357" t="s">
        <v>273</v>
      </c>
      <c r="C355" s="359">
        <f>SUM(C356:C359)</f>
        <v>80.02</v>
      </c>
      <c r="D355" s="359">
        <f>SUM(D356:D359)</f>
        <v>74</v>
      </c>
      <c r="E355" s="345">
        <f t="shared" si="5"/>
        <v>0.92476880779805</v>
      </c>
      <c r="F355" s="345" t="str">
        <f>IFERROR((D355/#REF!)*100%,"")</f>
        <v/>
      </c>
      <c r="G355" s="345"/>
      <c r="H355" s="352">
        <f>SUM(H356:H359)</f>
        <v>0</v>
      </c>
    </row>
    <row r="356" customHeight="1" spans="1:8">
      <c r="A356" s="341">
        <v>2050101</v>
      </c>
      <c r="B356" s="348" t="s">
        <v>65</v>
      </c>
      <c r="C356" s="353">
        <v>80.02</v>
      </c>
      <c r="D356" s="353">
        <v>72</v>
      </c>
      <c r="E356" s="345">
        <f t="shared" si="5"/>
        <v>0.899775056235941</v>
      </c>
      <c r="F356" s="345" t="str">
        <f>IFERROR((D356/#REF!)*100%,"")</f>
        <v/>
      </c>
      <c r="G356" s="345"/>
      <c r="H356" s="355"/>
    </row>
    <row r="357" customHeight="1" spans="1:8">
      <c r="A357" s="341">
        <v>2050102</v>
      </c>
      <c r="B357" s="348" t="s">
        <v>66</v>
      </c>
      <c r="C357" s="353"/>
      <c r="D357" s="353">
        <v>1</v>
      </c>
      <c r="E357" s="345" t="str">
        <f t="shared" si="5"/>
        <v/>
      </c>
      <c r="F357" s="345" t="str">
        <f>IFERROR((D357/#REF!)*100%,"")</f>
        <v/>
      </c>
      <c r="G357" s="345"/>
      <c r="H357" s="355"/>
    </row>
    <row r="358" customHeight="1" spans="1:8">
      <c r="A358" s="341">
        <v>2050103</v>
      </c>
      <c r="B358" s="348" t="s">
        <v>67</v>
      </c>
      <c r="C358" s="353"/>
      <c r="D358" s="353">
        <v>1</v>
      </c>
      <c r="E358" s="345" t="str">
        <f t="shared" si="5"/>
        <v/>
      </c>
      <c r="F358" s="345" t="str">
        <f>IFERROR((D358/#REF!)*100%,"")</f>
        <v/>
      </c>
      <c r="G358" s="345"/>
      <c r="H358" s="355"/>
    </row>
    <row r="359" customHeight="1" spans="1:8">
      <c r="A359" s="341">
        <v>2050199</v>
      </c>
      <c r="B359" s="361" t="s">
        <v>274</v>
      </c>
      <c r="C359" s="353"/>
      <c r="D359" s="353"/>
      <c r="E359" s="345" t="str">
        <f t="shared" si="5"/>
        <v/>
      </c>
      <c r="F359" s="345" t="str">
        <f>IFERROR((D359/#REF!)*100%,"")</f>
        <v/>
      </c>
      <c r="G359" s="345"/>
      <c r="H359" s="355"/>
    </row>
    <row r="360" customHeight="1" spans="1:8">
      <c r="A360" s="341">
        <v>20502</v>
      </c>
      <c r="B360" s="348" t="s">
        <v>275</v>
      </c>
      <c r="C360" s="359">
        <f>SUM(C361:C366)</f>
        <v>4989.23</v>
      </c>
      <c r="D360" s="359">
        <f>SUM(D361:D366)</f>
        <v>4312</v>
      </c>
      <c r="E360" s="345">
        <f t="shared" si="5"/>
        <v>0.864261619528464</v>
      </c>
      <c r="F360" s="345" t="str">
        <f>IFERROR((D360/#REF!)*100%,"")</f>
        <v/>
      </c>
      <c r="G360" s="345"/>
      <c r="H360" s="352">
        <f>SUM(H361:H366)</f>
        <v>0</v>
      </c>
    </row>
    <row r="361" customHeight="1" spans="1:8">
      <c r="A361" s="341">
        <v>2050201</v>
      </c>
      <c r="B361" s="348" t="s">
        <v>276</v>
      </c>
      <c r="C361" s="353">
        <v>54.42</v>
      </c>
      <c r="D361" s="353">
        <v>53</v>
      </c>
      <c r="E361" s="345">
        <f t="shared" si="5"/>
        <v>0.973906651966189</v>
      </c>
      <c r="F361" s="345" t="str">
        <f>IFERROR((D361/#REF!)*100%,"")</f>
        <v/>
      </c>
      <c r="G361" s="345"/>
      <c r="H361" s="355"/>
    </row>
    <row r="362" customHeight="1" spans="1:8">
      <c r="A362" s="341">
        <v>2050202</v>
      </c>
      <c r="B362" s="348" t="s">
        <v>277</v>
      </c>
      <c r="C362" s="353">
        <v>4934.81</v>
      </c>
      <c r="D362" s="353">
        <v>4259</v>
      </c>
      <c r="E362" s="345">
        <f t="shared" si="5"/>
        <v>0.863052478210914</v>
      </c>
      <c r="F362" s="345" t="str">
        <f>IFERROR((D362/#REF!)*100%,"")</f>
        <v/>
      </c>
      <c r="G362" s="345"/>
      <c r="H362" s="355"/>
    </row>
    <row r="363" customHeight="1" spans="1:8">
      <c r="A363" s="341">
        <v>2050203</v>
      </c>
      <c r="B363" s="357" t="s">
        <v>278</v>
      </c>
      <c r="C363" s="353"/>
      <c r="D363" s="353"/>
      <c r="E363" s="345" t="str">
        <f t="shared" si="5"/>
        <v/>
      </c>
      <c r="F363" s="345" t="str">
        <f>IFERROR((D363/#REF!)*100%,"")</f>
        <v/>
      </c>
      <c r="G363" s="345"/>
      <c r="H363" s="355"/>
    </row>
    <row r="364" customHeight="1" spans="1:8">
      <c r="A364" s="341">
        <v>2050204</v>
      </c>
      <c r="B364" s="357" t="s">
        <v>279</v>
      </c>
      <c r="C364" s="353"/>
      <c r="D364" s="353"/>
      <c r="E364" s="345" t="str">
        <f t="shared" si="5"/>
        <v/>
      </c>
      <c r="F364" s="345" t="str">
        <f>IFERROR((D364/#REF!)*100%,"")</f>
        <v/>
      </c>
      <c r="G364" s="345"/>
      <c r="H364" s="355"/>
    </row>
    <row r="365" customHeight="1" spans="1:8">
      <c r="A365" s="341">
        <v>2050205</v>
      </c>
      <c r="B365" s="357" t="s">
        <v>280</v>
      </c>
      <c r="C365" s="353"/>
      <c r="D365" s="353"/>
      <c r="E365" s="345" t="str">
        <f t="shared" si="5"/>
        <v/>
      </c>
      <c r="F365" s="345" t="str">
        <f>IFERROR((D365/#REF!)*100%,"")</f>
        <v/>
      </c>
      <c r="G365" s="345"/>
      <c r="H365" s="355"/>
    </row>
    <row r="366" customHeight="1" spans="1:8">
      <c r="A366" s="341">
        <v>2050299</v>
      </c>
      <c r="B366" s="348" t="s">
        <v>281</v>
      </c>
      <c r="C366" s="353"/>
      <c r="D366" s="353"/>
      <c r="E366" s="345" t="str">
        <f t="shared" si="5"/>
        <v/>
      </c>
      <c r="F366" s="345" t="str">
        <f>IFERROR((D366/#REF!)*100%,"")</f>
        <v/>
      </c>
      <c r="G366" s="345"/>
      <c r="H366" s="355"/>
    </row>
    <row r="367" customHeight="1" spans="1:8">
      <c r="A367" s="341">
        <v>20503</v>
      </c>
      <c r="B367" s="348" t="s">
        <v>282</v>
      </c>
      <c r="C367" s="359">
        <f>SUM(C368:C372)</f>
        <v>0</v>
      </c>
      <c r="D367" s="359">
        <f>SUM(D368:D372)</f>
        <v>0</v>
      </c>
      <c r="E367" s="345" t="str">
        <f t="shared" si="5"/>
        <v/>
      </c>
      <c r="F367" s="345" t="str">
        <f>IFERROR((D367/#REF!)*100%,"")</f>
        <v/>
      </c>
      <c r="G367" s="345"/>
      <c r="H367" s="352">
        <f>SUM(H368:H372)</f>
        <v>0</v>
      </c>
    </row>
    <row r="368" customHeight="1" spans="1:8">
      <c r="A368" s="341">
        <v>2050301</v>
      </c>
      <c r="B368" s="348" t="s">
        <v>283</v>
      </c>
      <c r="C368" s="353"/>
      <c r="D368" s="353"/>
      <c r="E368" s="345" t="str">
        <f t="shared" si="5"/>
        <v/>
      </c>
      <c r="F368" s="345" t="str">
        <f>IFERROR((D368/#REF!)*100%,"")</f>
        <v/>
      </c>
      <c r="G368" s="345"/>
      <c r="H368" s="355"/>
    </row>
    <row r="369" customHeight="1" spans="1:8">
      <c r="A369" s="341">
        <v>2050302</v>
      </c>
      <c r="B369" s="348" t="s">
        <v>284</v>
      </c>
      <c r="C369" s="353"/>
      <c r="D369" s="353"/>
      <c r="E369" s="345" t="str">
        <f t="shared" si="5"/>
        <v/>
      </c>
      <c r="F369" s="345" t="str">
        <f>IFERROR((D369/#REF!)*100%,"")</f>
        <v/>
      </c>
      <c r="G369" s="345"/>
      <c r="H369" s="355"/>
    </row>
    <row r="370" customHeight="1" spans="1:8">
      <c r="A370" s="341">
        <v>2050303</v>
      </c>
      <c r="B370" s="348" t="s">
        <v>285</v>
      </c>
      <c r="C370" s="353"/>
      <c r="D370" s="353"/>
      <c r="E370" s="345" t="str">
        <f t="shared" si="5"/>
        <v/>
      </c>
      <c r="F370" s="345" t="str">
        <f>IFERROR((D370/#REF!)*100%,"")</f>
        <v/>
      </c>
      <c r="G370" s="345"/>
      <c r="H370" s="355"/>
    </row>
    <row r="371" customHeight="1" spans="1:8">
      <c r="A371" s="341">
        <v>2050305</v>
      </c>
      <c r="B371" s="357" t="s">
        <v>286</v>
      </c>
      <c r="C371" s="353"/>
      <c r="D371" s="353"/>
      <c r="E371" s="345" t="str">
        <f t="shared" si="5"/>
        <v/>
      </c>
      <c r="F371" s="345" t="str">
        <f>IFERROR((D371/#REF!)*100%,"")</f>
        <v/>
      </c>
      <c r="G371" s="345"/>
      <c r="H371" s="355"/>
    </row>
    <row r="372" customHeight="1" spans="1:8">
      <c r="A372" s="341">
        <v>2050399</v>
      </c>
      <c r="B372" s="357" t="s">
        <v>287</v>
      </c>
      <c r="C372" s="353"/>
      <c r="D372" s="353"/>
      <c r="E372" s="345" t="str">
        <f t="shared" si="5"/>
        <v/>
      </c>
      <c r="F372" s="345" t="str">
        <f>IFERROR((D372/#REF!)*100%,"")</f>
        <v/>
      </c>
      <c r="G372" s="345"/>
      <c r="H372" s="355"/>
    </row>
    <row r="373" customHeight="1" spans="1:8">
      <c r="A373" s="341">
        <v>20504</v>
      </c>
      <c r="B373" s="342" t="s">
        <v>288</v>
      </c>
      <c r="C373" s="359">
        <f>SUM(C374:C378)</f>
        <v>0</v>
      </c>
      <c r="D373" s="359">
        <f>SUM(D374:D378)</f>
        <v>0</v>
      </c>
      <c r="E373" s="345" t="str">
        <f t="shared" si="5"/>
        <v/>
      </c>
      <c r="F373" s="345" t="str">
        <f>IFERROR((D373/#REF!)*100%,"")</f>
        <v/>
      </c>
      <c r="G373" s="345"/>
      <c r="H373" s="352">
        <f>SUM(H374:H378)</f>
        <v>0</v>
      </c>
    </row>
    <row r="374" customHeight="1" spans="1:8">
      <c r="A374" s="341">
        <v>2050401</v>
      </c>
      <c r="B374" s="348" t="s">
        <v>289</v>
      </c>
      <c r="C374" s="353"/>
      <c r="D374" s="353"/>
      <c r="E374" s="345" t="str">
        <f t="shared" si="5"/>
        <v/>
      </c>
      <c r="F374" s="345" t="str">
        <f>IFERROR((D374/#REF!)*100%,"")</f>
        <v/>
      </c>
      <c r="G374" s="345"/>
      <c r="H374" s="355"/>
    </row>
    <row r="375" customHeight="1" spans="1:8">
      <c r="A375" s="341">
        <v>2050402</v>
      </c>
      <c r="B375" s="348" t="s">
        <v>290</v>
      </c>
      <c r="C375" s="353"/>
      <c r="D375" s="353"/>
      <c r="E375" s="345" t="str">
        <f t="shared" si="5"/>
        <v/>
      </c>
      <c r="F375" s="345" t="str">
        <f>IFERROR((D375/#REF!)*100%,"")</f>
        <v/>
      </c>
      <c r="G375" s="345"/>
      <c r="H375" s="355"/>
    </row>
    <row r="376" customHeight="1" spans="1:8">
      <c r="A376" s="341">
        <v>2050403</v>
      </c>
      <c r="B376" s="348" t="s">
        <v>291</v>
      </c>
      <c r="C376" s="353"/>
      <c r="D376" s="353"/>
      <c r="E376" s="345" t="str">
        <f t="shared" si="5"/>
        <v/>
      </c>
      <c r="F376" s="345" t="str">
        <f>IFERROR((D376/#REF!)*100%,"")</f>
        <v/>
      </c>
      <c r="G376" s="345"/>
      <c r="H376" s="355"/>
    </row>
    <row r="377" customHeight="1" spans="1:8">
      <c r="A377" s="341">
        <v>2050404</v>
      </c>
      <c r="B377" s="357" t="s">
        <v>292</v>
      </c>
      <c r="C377" s="353"/>
      <c r="D377" s="353"/>
      <c r="E377" s="345" t="str">
        <f t="shared" si="5"/>
        <v/>
      </c>
      <c r="F377" s="345" t="str">
        <f>IFERROR((D377/#REF!)*100%,"")</f>
        <v/>
      </c>
      <c r="G377" s="345"/>
      <c r="H377" s="355"/>
    </row>
    <row r="378" customHeight="1" spans="1:8">
      <c r="A378" s="341">
        <v>2050499</v>
      </c>
      <c r="B378" s="357" t="s">
        <v>293</v>
      </c>
      <c r="C378" s="353"/>
      <c r="D378" s="353"/>
      <c r="E378" s="345" t="str">
        <f t="shared" si="5"/>
        <v/>
      </c>
      <c r="F378" s="345" t="str">
        <f>IFERROR((D378/#REF!)*100%,"")</f>
        <v/>
      </c>
      <c r="G378" s="345"/>
      <c r="H378" s="355"/>
    </row>
    <row r="379" customHeight="1" spans="1:8">
      <c r="A379" s="341">
        <v>20505</v>
      </c>
      <c r="B379" s="357" t="s">
        <v>294</v>
      </c>
      <c r="C379" s="359">
        <f>SUM(C380:C382)</f>
        <v>0</v>
      </c>
      <c r="D379" s="359">
        <f>SUM(D380:D382)</f>
        <v>0</v>
      </c>
      <c r="E379" s="345" t="str">
        <f t="shared" si="5"/>
        <v/>
      </c>
      <c r="F379" s="345" t="str">
        <f>IFERROR((D379/#REF!)*100%,"")</f>
        <v/>
      </c>
      <c r="G379" s="345"/>
      <c r="H379" s="352">
        <f>SUM(H380:H382)</f>
        <v>0</v>
      </c>
    </row>
    <row r="380" customHeight="1" spans="1:8">
      <c r="A380" s="341">
        <v>2050501</v>
      </c>
      <c r="B380" s="348" t="s">
        <v>295</v>
      </c>
      <c r="C380" s="353"/>
      <c r="D380" s="353"/>
      <c r="E380" s="345" t="str">
        <f t="shared" si="5"/>
        <v/>
      </c>
      <c r="F380" s="345" t="str">
        <f>IFERROR((D380/#REF!)*100%,"")</f>
        <v/>
      </c>
      <c r="G380" s="345"/>
      <c r="H380" s="355"/>
    </row>
    <row r="381" customHeight="1" spans="1:8">
      <c r="A381" s="341">
        <v>2050502</v>
      </c>
      <c r="B381" s="348" t="s">
        <v>296</v>
      </c>
      <c r="C381" s="353"/>
      <c r="D381" s="353"/>
      <c r="E381" s="345" t="str">
        <f t="shared" si="5"/>
        <v/>
      </c>
      <c r="F381" s="345" t="str">
        <f>IFERROR((D381/#REF!)*100%,"")</f>
        <v/>
      </c>
      <c r="G381" s="345"/>
      <c r="H381" s="355"/>
    </row>
    <row r="382" customHeight="1" spans="1:8">
      <c r="A382" s="341">
        <v>2050599</v>
      </c>
      <c r="B382" s="348" t="s">
        <v>297</v>
      </c>
      <c r="C382" s="353"/>
      <c r="D382" s="353"/>
      <c r="E382" s="345" t="str">
        <f t="shared" si="5"/>
        <v/>
      </c>
      <c r="F382" s="345" t="str">
        <f>IFERROR((D382/#REF!)*100%,"")</f>
        <v/>
      </c>
      <c r="G382" s="345"/>
      <c r="H382" s="355"/>
    </row>
    <row r="383" customHeight="1" spans="1:8">
      <c r="A383" s="341">
        <v>20506</v>
      </c>
      <c r="B383" s="357" t="s">
        <v>298</v>
      </c>
      <c r="C383" s="359">
        <f>SUM(C384:C386)</f>
        <v>0</v>
      </c>
      <c r="D383" s="359">
        <f>SUM(D384:D386)</f>
        <v>0</v>
      </c>
      <c r="E383" s="345" t="str">
        <f t="shared" si="5"/>
        <v/>
      </c>
      <c r="F383" s="345" t="str">
        <f>IFERROR((D383/#REF!)*100%,"")</f>
        <v/>
      </c>
      <c r="G383" s="345"/>
      <c r="H383" s="352">
        <f>SUM(H384:H386)</f>
        <v>0</v>
      </c>
    </row>
    <row r="384" customHeight="1" spans="1:8">
      <c r="A384" s="341">
        <v>2050601</v>
      </c>
      <c r="B384" s="357" t="s">
        <v>299</v>
      </c>
      <c r="C384" s="353"/>
      <c r="D384" s="367"/>
      <c r="E384" s="345" t="str">
        <f t="shared" si="5"/>
        <v/>
      </c>
      <c r="F384" s="345" t="str">
        <f>IFERROR((D384/#REF!)*100%,"")</f>
        <v/>
      </c>
      <c r="G384" s="345"/>
      <c r="H384" s="368"/>
    </row>
    <row r="385" customHeight="1" spans="1:8">
      <c r="A385" s="341">
        <v>2050602</v>
      </c>
      <c r="B385" s="357" t="s">
        <v>300</v>
      </c>
      <c r="C385" s="353"/>
      <c r="D385" s="353"/>
      <c r="E385" s="345" t="str">
        <f t="shared" si="5"/>
        <v/>
      </c>
      <c r="F385" s="345" t="str">
        <f>IFERROR((D385/#REF!)*100%,"")</f>
        <v/>
      </c>
      <c r="G385" s="345"/>
      <c r="H385" s="355"/>
    </row>
    <row r="386" customHeight="1" spans="1:8">
      <c r="A386" s="341">
        <v>2050699</v>
      </c>
      <c r="B386" s="342" t="s">
        <v>301</v>
      </c>
      <c r="C386" s="353"/>
      <c r="D386" s="353"/>
      <c r="E386" s="345" t="str">
        <f t="shared" si="5"/>
        <v/>
      </c>
      <c r="F386" s="345" t="str">
        <f>IFERROR((D386/#REF!)*100%,"")</f>
        <v/>
      </c>
      <c r="G386" s="345"/>
      <c r="H386" s="355"/>
    </row>
    <row r="387" customHeight="1" spans="1:8">
      <c r="A387" s="341">
        <v>20507</v>
      </c>
      <c r="B387" s="348" t="s">
        <v>302</v>
      </c>
      <c r="C387" s="359">
        <f>SUM(C388:C390)</f>
        <v>0</v>
      </c>
      <c r="D387" s="359">
        <f>SUM(D388:D390)</f>
        <v>409</v>
      </c>
      <c r="E387" s="345" t="str">
        <f t="shared" si="5"/>
        <v/>
      </c>
      <c r="F387" s="345" t="str">
        <f>IFERROR((D387/#REF!)*100%,"")</f>
        <v/>
      </c>
      <c r="G387" s="345"/>
      <c r="H387" s="352">
        <f>SUM(H388:H390)</f>
        <v>0</v>
      </c>
    </row>
    <row r="388" customHeight="1" spans="1:8">
      <c r="A388" s="341">
        <v>2050701</v>
      </c>
      <c r="B388" s="348" t="s">
        <v>303</v>
      </c>
      <c r="C388" s="353"/>
      <c r="D388" s="353">
        <v>409</v>
      </c>
      <c r="E388" s="345" t="str">
        <f t="shared" si="5"/>
        <v/>
      </c>
      <c r="F388" s="345" t="str">
        <f>IFERROR((D388/#REF!)*100%,"")</f>
        <v/>
      </c>
      <c r="G388" s="345"/>
      <c r="H388" s="355"/>
    </row>
    <row r="389" customHeight="1" spans="1:8">
      <c r="A389" s="341">
        <v>2050702</v>
      </c>
      <c r="B389" s="348" t="s">
        <v>304</v>
      </c>
      <c r="C389" s="353"/>
      <c r="D389" s="353"/>
      <c r="E389" s="345" t="str">
        <f t="shared" si="5"/>
        <v/>
      </c>
      <c r="F389" s="345" t="str">
        <f>IFERROR((D389/#REF!)*100%,"")</f>
        <v/>
      </c>
      <c r="G389" s="345"/>
      <c r="H389" s="355"/>
    </row>
    <row r="390" customHeight="1" spans="1:8">
      <c r="A390" s="341">
        <v>2050799</v>
      </c>
      <c r="B390" s="357" t="s">
        <v>305</v>
      </c>
      <c r="C390" s="353"/>
      <c r="D390" s="353"/>
      <c r="E390" s="345" t="str">
        <f t="shared" ref="E390:E453" si="6">IFERROR((D390/C390)*100%,"")</f>
        <v/>
      </c>
      <c r="F390" s="345" t="str">
        <f>IFERROR((D390/#REF!)*100%,"")</f>
        <v/>
      </c>
      <c r="G390" s="345"/>
      <c r="H390" s="355"/>
    </row>
    <row r="391" customHeight="1" spans="1:8">
      <c r="A391" s="341">
        <v>20508</v>
      </c>
      <c r="B391" s="357" t="s">
        <v>306</v>
      </c>
      <c r="C391" s="359">
        <f>SUM(C392:C396)</f>
        <v>57.72</v>
      </c>
      <c r="D391" s="359">
        <f>SUM(D392:D396)</f>
        <v>596</v>
      </c>
      <c r="E391" s="345">
        <f t="shared" si="6"/>
        <v>10.3257103257103</v>
      </c>
      <c r="F391" s="345" t="str">
        <f>IFERROR((D391/#REF!)*100%,"")</f>
        <v/>
      </c>
      <c r="G391" s="345"/>
      <c r="H391" s="352">
        <f>SUM(H392:H396)</f>
        <v>0</v>
      </c>
    </row>
    <row r="392" customHeight="1" spans="1:8">
      <c r="A392" s="341">
        <v>2050801</v>
      </c>
      <c r="B392" s="357" t="s">
        <v>307</v>
      </c>
      <c r="C392" s="353"/>
      <c r="D392" s="353">
        <v>533</v>
      </c>
      <c r="E392" s="345" t="str">
        <f t="shared" si="6"/>
        <v/>
      </c>
      <c r="F392" s="345" t="str">
        <f>IFERROR((D392/#REF!)*100%,"")</f>
        <v/>
      </c>
      <c r="G392" s="345"/>
      <c r="H392" s="355"/>
    </row>
    <row r="393" customHeight="1" spans="1:8">
      <c r="A393" s="341">
        <v>2050802</v>
      </c>
      <c r="B393" s="348" t="s">
        <v>308</v>
      </c>
      <c r="C393" s="353">
        <v>55.72</v>
      </c>
      <c r="D393" s="353">
        <v>63</v>
      </c>
      <c r="E393" s="345">
        <f t="shared" si="6"/>
        <v>1.13065326633166</v>
      </c>
      <c r="F393" s="345" t="str">
        <f>IFERROR((D393/#REF!)*100%,"")</f>
        <v/>
      </c>
      <c r="G393" s="345"/>
      <c r="H393" s="355"/>
    </row>
    <row r="394" customHeight="1" spans="1:8">
      <c r="A394" s="341">
        <v>2050803</v>
      </c>
      <c r="B394" s="348" t="s">
        <v>309</v>
      </c>
      <c r="C394" s="353">
        <v>2</v>
      </c>
      <c r="D394" s="353"/>
      <c r="E394" s="345">
        <f t="shared" si="6"/>
        <v>0</v>
      </c>
      <c r="F394" s="345" t="str">
        <f>IFERROR((D394/#REF!)*100%,"")</f>
        <v/>
      </c>
      <c r="G394" s="345"/>
      <c r="H394" s="355"/>
    </row>
    <row r="395" customHeight="1" spans="1:8">
      <c r="A395" s="341">
        <v>2050804</v>
      </c>
      <c r="B395" s="348" t="s">
        <v>310</v>
      </c>
      <c r="C395" s="353"/>
      <c r="D395" s="353"/>
      <c r="E395" s="345" t="str">
        <f t="shared" si="6"/>
        <v/>
      </c>
      <c r="F395" s="345" t="str">
        <f>IFERROR((D395/#REF!)*100%,"")</f>
        <v/>
      </c>
      <c r="G395" s="345"/>
      <c r="H395" s="355"/>
    </row>
    <row r="396" customHeight="1" spans="1:8">
      <c r="A396" s="341">
        <v>2050899</v>
      </c>
      <c r="B396" s="348" t="s">
        <v>311</v>
      </c>
      <c r="C396" s="353"/>
      <c r="D396" s="353"/>
      <c r="E396" s="345" t="str">
        <f t="shared" si="6"/>
        <v/>
      </c>
      <c r="F396" s="345" t="str">
        <f>IFERROR((D396/#REF!)*100%,"")</f>
        <v/>
      </c>
      <c r="G396" s="345"/>
      <c r="H396" s="355"/>
    </row>
    <row r="397" customHeight="1" spans="1:8">
      <c r="A397" s="341">
        <v>20509</v>
      </c>
      <c r="B397" s="348" t="s">
        <v>312</v>
      </c>
      <c r="C397" s="359">
        <f>SUM(C398:C403)</f>
        <v>0</v>
      </c>
      <c r="D397" s="359">
        <f>SUM(D398:D403)</f>
        <v>0</v>
      </c>
      <c r="E397" s="345" t="str">
        <f t="shared" si="6"/>
        <v/>
      </c>
      <c r="F397" s="345" t="str">
        <f>IFERROR((D397/#REF!)*100%,"")</f>
        <v/>
      </c>
      <c r="G397" s="345"/>
      <c r="H397" s="352">
        <f>SUM(H398:H403)</f>
        <v>0</v>
      </c>
    </row>
    <row r="398" customHeight="1" spans="1:8">
      <c r="A398" s="341">
        <v>2050901</v>
      </c>
      <c r="B398" s="357" t="s">
        <v>313</v>
      </c>
      <c r="C398" s="353"/>
      <c r="D398" s="353"/>
      <c r="E398" s="345" t="str">
        <f t="shared" si="6"/>
        <v/>
      </c>
      <c r="F398" s="345" t="str">
        <f>IFERROR((D398/#REF!)*100%,"")</f>
        <v/>
      </c>
      <c r="G398" s="345"/>
      <c r="H398" s="355"/>
    </row>
    <row r="399" customHeight="1" spans="1:8">
      <c r="A399" s="341">
        <v>2050902</v>
      </c>
      <c r="B399" s="357" t="s">
        <v>314</v>
      </c>
      <c r="C399" s="353"/>
      <c r="D399" s="353"/>
      <c r="E399" s="345" t="str">
        <f t="shared" si="6"/>
        <v/>
      </c>
      <c r="F399" s="345" t="str">
        <f>IFERROR((D399/#REF!)*100%,"")</f>
        <v/>
      </c>
      <c r="G399" s="345"/>
      <c r="H399" s="355"/>
    </row>
    <row r="400" customHeight="1" spans="1:8">
      <c r="A400" s="341">
        <v>2050903</v>
      </c>
      <c r="B400" s="357" t="s">
        <v>315</v>
      </c>
      <c r="C400" s="353"/>
      <c r="D400" s="353"/>
      <c r="E400" s="345" t="str">
        <f t="shared" si="6"/>
        <v/>
      </c>
      <c r="F400" s="345" t="str">
        <f>IFERROR((D400/#REF!)*100%,"")</f>
        <v/>
      </c>
      <c r="G400" s="345"/>
      <c r="H400" s="355"/>
    </row>
    <row r="401" customHeight="1" spans="1:8">
      <c r="A401" s="341">
        <v>2050904</v>
      </c>
      <c r="B401" s="342" t="s">
        <v>316</v>
      </c>
      <c r="C401" s="353"/>
      <c r="D401" s="353"/>
      <c r="E401" s="345" t="str">
        <f t="shared" si="6"/>
        <v/>
      </c>
      <c r="F401" s="345" t="str">
        <f>IFERROR((D401/#REF!)*100%,"")</f>
        <v/>
      </c>
      <c r="G401" s="345"/>
      <c r="H401" s="355"/>
    </row>
    <row r="402" customHeight="1" spans="1:8">
      <c r="A402" s="341">
        <v>2050905</v>
      </c>
      <c r="B402" s="348" t="s">
        <v>317</v>
      </c>
      <c r="C402" s="353"/>
      <c r="D402" s="353"/>
      <c r="E402" s="345" t="str">
        <f t="shared" si="6"/>
        <v/>
      </c>
      <c r="F402" s="345" t="str">
        <f>IFERROR((D402/#REF!)*100%,"")</f>
        <v/>
      </c>
      <c r="G402" s="345"/>
      <c r="H402" s="355"/>
    </row>
    <row r="403" customHeight="1" spans="1:8">
      <c r="A403" s="341">
        <v>2050999</v>
      </c>
      <c r="B403" s="348" t="s">
        <v>318</v>
      </c>
      <c r="C403" s="353"/>
      <c r="D403" s="353"/>
      <c r="E403" s="345" t="str">
        <f t="shared" si="6"/>
        <v/>
      </c>
      <c r="F403" s="345" t="str">
        <f>IFERROR((D403/#REF!)*100%,"")</f>
        <v/>
      </c>
      <c r="G403" s="345"/>
      <c r="H403" s="355"/>
    </row>
    <row r="404" customHeight="1" spans="1:8">
      <c r="A404" s="341">
        <v>20599</v>
      </c>
      <c r="B404" s="348" t="s">
        <v>319</v>
      </c>
      <c r="C404" s="359">
        <f>SUM(C405)</f>
        <v>6</v>
      </c>
      <c r="D404" s="359">
        <f>SUM(D405)</f>
        <v>0</v>
      </c>
      <c r="E404" s="345">
        <f t="shared" si="6"/>
        <v>0</v>
      </c>
      <c r="F404" s="345" t="str">
        <f>IFERROR((D404/#REF!)*100%,"")</f>
        <v/>
      </c>
      <c r="G404" s="345"/>
      <c r="H404" s="352">
        <f>SUM(H405)</f>
        <v>0</v>
      </c>
    </row>
    <row r="405" customHeight="1" spans="1:8">
      <c r="A405" s="341">
        <v>2059999</v>
      </c>
      <c r="B405" s="348" t="s">
        <v>320</v>
      </c>
      <c r="C405" s="353">
        <v>6</v>
      </c>
      <c r="D405" s="353"/>
      <c r="E405" s="345">
        <f t="shared" si="6"/>
        <v>0</v>
      </c>
      <c r="F405" s="345" t="str">
        <f>IFERROR((D405/#REF!)*100%,"")</f>
        <v/>
      </c>
      <c r="G405" s="345"/>
      <c r="H405" s="355"/>
    </row>
    <row r="406" customHeight="1" spans="1:8">
      <c r="A406" s="341">
        <v>206</v>
      </c>
      <c r="B406" s="342" t="s">
        <v>321</v>
      </c>
      <c r="C406" s="364">
        <f>C407+C412+C421+C427+C432+C437+C442+C449+C453+C457</f>
        <v>135.15</v>
      </c>
      <c r="D406" s="364">
        <f>D407+D412+D421+D427+D432+D437+D442+D449+D453+D457</f>
        <v>143</v>
      </c>
      <c r="E406" s="345">
        <f t="shared" si="6"/>
        <v>1.05808361080281</v>
      </c>
      <c r="F406" s="345" t="str">
        <f>IFERROR((D406/#REF!)*100%,"")</f>
        <v/>
      </c>
      <c r="G406" s="346"/>
      <c r="H406" s="366">
        <f>H407+H412+H421+H427+H432+H437+H442+H449+H453+H457</f>
        <v>0</v>
      </c>
    </row>
    <row r="407" customHeight="1" spans="1:8">
      <c r="A407" s="341">
        <v>20601</v>
      </c>
      <c r="B407" s="357" t="s">
        <v>322</v>
      </c>
      <c r="C407" s="359">
        <f>SUM(C408:C411)</f>
        <v>27.15</v>
      </c>
      <c r="D407" s="359">
        <f>SUM(D408:D411)</f>
        <v>35</v>
      </c>
      <c r="E407" s="345">
        <f t="shared" si="6"/>
        <v>1.28913443830571</v>
      </c>
      <c r="F407" s="345" t="str">
        <f>IFERROR((D407/#REF!)*100%,"")</f>
        <v/>
      </c>
      <c r="G407" s="345"/>
      <c r="H407" s="352">
        <f>SUM(H408:H411)</f>
        <v>0</v>
      </c>
    </row>
    <row r="408" customHeight="1" spans="1:8">
      <c r="A408" s="341">
        <v>2060101</v>
      </c>
      <c r="B408" s="348" t="s">
        <v>65</v>
      </c>
      <c r="C408" s="353">
        <v>27.15</v>
      </c>
      <c r="D408" s="353">
        <v>34</v>
      </c>
      <c r="E408" s="345">
        <f t="shared" si="6"/>
        <v>1.25230202578269</v>
      </c>
      <c r="F408" s="345" t="str">
        <f>IFERROR((D408/#REF!)*100%,"")</f>
        <v/>
      </c>
      <c r="G408" s="345"/>
      <c r="H408" s="355"/>
    </row>
    <row r="409" customHeight="1" spans="1:8">
      <c r="A409" s="341">
        <v>2060102</v>
      </c>
      <c r="B409" s="348" t="s">
        <v>66</v>
      </c>
      <c r="C409" s="353"/>
      <c r="D409" s="353">
        <v>1</v>
      </c>
      <c r="E409" s="345" t="str">
        <f t="shared" si="6"/>
        <v/>
      </c>
      <c r="F409" s="345" t="str">
        <f>IFERROR((D409/#REF!)*100%,"")</f>
        <v/>
      </c>
      <c r="G409" s="345"/>
      <c r="H409" s="355"/>
    </row>
    <row r="410" customHeight="1" spans="1:8">
      <c r="A410" s="341">
        <v>2060103</v>
      </c>
      <c r="B410" s="348" t="s">
        <v>67</v>
      </c>
      <c r="C410" s="353"/>
      <c r="D410" s="353"/>
      <c r="E410" s="345" t="str">
        <f t="shared" si="6"/>
        <v/>
      </c>
      <c r="F410" s="345" t="str">
        <f>IFERROR((D410/#REF!)*100%,"")</f>
        <v/>
      </c>
      <c r="G410" s="345"/>
      <c r="H410" s="355"/>
    </row>
    <row r="411" customHeight="1" spans="1:8">
      <c r="A411" s="341">
        <v>2060199</v>
      </c>
      <c r="B411" s="357" t="s">
        <v>323</v>
      </c>
      <c r="C411" s="353"/>
      <c r="D411" s="353"/>
      <c r="E411" s="345" t="str">
        <f t="shared" si="6"/>
        <v/>
      </c>
      <c r="F411" s="345" t="str">
        <f>IFERROR((D411/#REF!)*100%,"")</f>
        <v/>
      </c>
      <c r="G411" s="345"/>
      <c r="H411" s="355"/>
    </row>
    <row r="412" customHeight="1" spans="1:8">
      <c r="A412" s="341">
        <v>20602</v>
      </c>
      <c r="B412" s="348" t="s">
        <v>324</v>
      </c>
      <c r="C412" s="359">
        <f>SUM(C413:C420)</f>
        <v>0</v>
      </c>
      <c r="D412" s="359">
        <f>SUM(D413:D420)</f>
        <v>0</v>
      </c>
      <c r="E412" s="345" t="str">
        <f t="shared" si="6"/>
        <v/>
      </c>
      <c r="F412" s="345" t="str">
        <f>IFERROR((D412/#REF!)*100%,"")</f>
        <v/>
      </c>
      <c r="G412" s="345"/>
      <c r="H412" s="352">
        <f>SUM(H413:H420)</f>
        <v>0</v>
      </c>
    </row>
    <row r="413" customHeight="1" spans="1:8">
      <c r="A413" s="341">
        <v>2060201</v>
      </c>
      <c r="B413" s="348" t="s">
        <v>325</v>
      </c>
      <c r="C413" s="353"/>
      <c r="D413" s="353"/>
      <c r="E413" s="345" t="str">
        <f t="shared" si="6"/>
        <v/>
      </c>
      <c r="F413" s="345" t="str">
        <f>IFERROR((D413/#REF!)*100%,"")</f>
        <v/>
      </c>
      <c r="G413" s="345"/>
      <c r="H413" s="355"/>
    </row>
    <row r="414" customHeight="1" spans="1:8">
      <c r="A414" s="341">
        <v>2060203</v>
      </c>
      <c r="B414" s="342" t="s">
        <v>326</v>
      </c>
      <c r="C414" s="353"/>
      <c r="D414" s="353"/>
      <c r="E414" s="345" t="str">
        <f t="shared" si="6"/>
        <v/>
      </c>
      <c r="F414" s="345" t="str">
        <f>IFERROR((D414/#REF!)*100%,"")</f>
        <v/>
      </c>
      <c r="G414" s="345"/>
      <c r="H414" s="355"/>
    </row>
    <row r="415" customHeight="1" spans="1:8">
      <c r="A415" s="341">
        <v>2060204</v>
      </c>
      <c r="B415" s="348" t="s">
        <v>327</v>
      </c>
      <c r="C415" s="353"/>
      <c r="D415" s="353"/>
      <c r="E415" s="345" t="str">
        <f t="shared" si="6"/>
        <v/>
      </c>
      <c r="F415" s="345" t="str">
        <f>IFERROR((D415/#REF!)*100%,"")</f>
        <v/>
      </c>
      <c r="G415" s="345"/>
      <c r="H415" s="355"/>
    </row>
    <row r="416" customHeight="1" spans="1:8">
      <c r="A416" s="341">
        <v>2060205</v>
      </c>
      <c r="B416" s="348" t="s">
        <v>328</v>
      </c>
      <c r="C416" s="353"/>
      <c r="D416" s="353"/>
      <c r="E416" s="345" t="str">
        <f t="shared" si="6"/>
        <v/>
      </c>
      <c r="F416" s="345" t="str">
        <f>IFERROR((D416/#REF!)*100%,"")</f>
        <v/>
      </c>
      <c r="G416" s="345"/>
      <c r="H416" s="355"/>
    </row>
    <row r="417" customHeight="1" spans="1:8">
      <c r="A417" s="341">
        <v>2060206</v>
      </c>
      <c r="B417" s="348" t="s">
        <v>329</v>
      </c>
      <c r="C417" s="353"/>
      <c r="D417" s="353"/>
      <c r="E417" s="345" t="str">
        <f t="shared" si="6"/>
        <v/>
      </c>
      <c r="F417" s="345" t="str">
        <f>IFERROR((D417/#REF!)*100%,"")</f>
        <v/>
      </c>
      <c r="G417" s="345"/>
      <c r="H417" s="355"/>
    </row>
    <row r="418" customHeight="1" spans="1:8">
      <c r="A418" s="341">
        <v>2060207</v>
      </c>
      <c r="B418" s="357" t="s">
        <v>330</v>
      </c>
      <c r="C418" s="353"/>
      <c r="D418" s="353"/>
      <c r="E418" s="345" t="str">
        <f t="shared" si="6"/>
        <v/>
      </c>
      <c r="F418" s="345" t="str">
        <f>IFERROR((D418/#REF!)*100%,"")</f>
        <v/>
      </c>
      <c r="G418" s="345"/>
      <c r="H418" s="355"/>
    </row>
    <row r="419" customHeight="1" spans="1:8">
      <c r="A419" s="341">
        <v>2060208</v>
      </c>
      <c r="B419" s="357" t="s">
        <v>331</v>
      </c>
      <c r="C419" s="353"/>
      <c r="D419" s="353"/>
      <c r="E419" s="345" t="str">
        <f t="shared" si="6"/>
        <v/>
      </c>
      <c r="F419" s="345" t="str">
        <f>IFERROR((D419/#REF!)*100%,"")</f>
        <v/>
      </c>
      <c r="G419" s="345"/>
      <c r="H419" s="355"/>
    </row>
    <row r="420" customHeight="1" spans="1:8">
      <c r="A420" s="341">
        <v>2060299</v>
      </c>
      <c r="B420" s="357" t="s">
        <v>332</v>
      </c>
      <c r="C420" s="353"/>
      <c r="D420" s="353"/>
      <c r="E420" s="345" t="str">
        <f t="shared" si="6"/>
        <v/>
      </c>
      <c r="F420" s="345" t="str">
        <f>IFERROR((D420/#REF!)*100%,"")</f>
        <v/>
      </c>
      <c r="G420" s="345"/>
      <c r="H420" s="355"/>
    </row>
    <row r="421" customHeight="1" spans="1:8">
      <c r="A421" s="341">
        <v>20603</v>
      </c>
      <c r="B421" s="357" t="s">
        <v>333</v>
      </c>
      <c r="C421" s="359">
        <f>SUM(C422:C426)</f>
        <v>0</v>
      </c>
      <c r="D421" s="359">
        <f>SUM(D422:D426)</f>
        <v>0</v>
      </c>
      <c r="E421" s="345" t="str">
        <f t="shared" si="6"/>
        <v/>
      </c>
      <c r="F421" s="345" t="str">
        <f>IFERROR((D421/#REF!)*100%,"")</f>
        <v/>
      </c>
      <c r="G421" s="345"/>
      <c r="H421" s="352">
        <f>SUM(H422:H426)</f>
        <v>0</v>
      </c>
    </row>
    <row r="422" customHeight="1" spans="1:8">
      <c r="A422" s="341">
        <v>2060301</v>
      </c>
      <c r="B422" s="348" t="s">
        <v>325</v>
      </c>
      <c r="C422" s="353"/>
      <c r="D422" s="353"/>
      <c r="E422" s="345" t="str">
        <f t="shared" si="6"/>
        <v/>
      </c>
      <c r="F422" s="345" t="str">
        <f>IFERROR((D422/#REF!)*100%,"")</f>
        <v/>
      </c>
      <c r="G422" s="345"/>
      <c r="H422" s="355"/>
    </row>
    <row r="423" customHeight="1" spans="1:8">
      <c r="A423" s="341">
        <v>2060302</v>
      </c>
      <c r="B423" s="348" t="s">
        <v>334</v>
      </c>
      <c r="C423" s="353"/>
      <c r="D423" s="353"/>
      <c r="E423" s="345" t="str">
        <f t="shared" si="6"/>
        <v/>
      </c>
      <c r="F423" s="345" t="str">
        <f>IFERROR((D423/#REF!)*100%,"")</f>
        <v/>
      </c>
      <c r="G423" s="345"/>
      <c r="H423" s="355"/>
    </row>
    <row r="424" customHeight="1" spans="1:8">
      <c r="A424" s="341">
        <v>2060303</v>
      </c>
      <c r="B424" s="348" t="s">
        <v>335</v>
      </c>
      <c r="C424" s="353"/>
      <c r="D424" s="353"/>
      <c r="E424" s="345" t="str">
        <f t="shared" si="6"/>
        <v/>
      </c>
      <c r="F424" s="345" t="str">
        <f>IFERROR((D424/#REF!)*100%,"")</f>
        <v/>
      </c>
      <c r="G424" s="345"/>
      <c r="H424" s="355"/>
    </row>
    <row r="425" customHeight="1" spans="1:8">
      <c r="A425" s="341">
        <v>2060304</v>
      </c>
      <c r="B425" s="357" t="s">
        <v>336</v>
      </c>
      <c r="C425" s="353"/>
      <c r="D425" s="353"/>
      <c r="E425" s="345" t="str">
        <f t="shared" si="6"/>
        <v/>
      </c>
      <c r="F425" s="345" t="str">
        <f>IFERROR((D425/#REF!)*100%,"")</f>
        <v/>
      </c>
      <c r="G425" s="345"/>
      <c r="H425" s="355"/>
    </row>
    <row r="426" customHeight="1" spans="1:8">
      <c r="A426" s="341">
        <v>2060399</v>
      </c>
      <c r="B426" s="357" t="s">
        <v>337</v>
      </c>
      <c r="C426" s="353"/>
      <c r="D426" s="353"/>
      <c r="E426" s="345" t="str">
        <f t="shared" si="6"/>
        <v/>
      </c>
      <c r="F426" s="345" t="str">
        <f>IFERROR((D426/#REF!)*100%,"")</f>
        <v/>
      </c>
      <c r="G426" s="345"/>
      <c r="H426" s="355"/>
    </row>
    <row r="427" customHeight="1" spans="1:8">
      <c r="A427" s="341">
        <v>20604</v>
      </c>
      <c r="B427" s="357" t="s">
        <v>338</v>
      </c>
      <c r="C427" s="359">
        <f>SUM(C428:C431)</f>
        <v>100</v>
      </c>
      <c r="D427" s="359">
        <f>SUM(D428:D431)</f>
        <v>100</v>
      </c>
      <c r="E427" s="345">
        <f t="shared" si="6"/>
        <v>1</v>
      </c>
      <c r="F427" s="345" t="str">
        <f>IFERROR((D427/#REF!)*100%,"")</f>
        <v/>
      </c>
      <c r="G427" s="345"/>
      <c r="H427" s="352">
        <f>SUM(H428:H431)</f>
        <v>0</v>
      </c>
    </row>
    <row r="428" customHeight="1" spans="1:8">
      <c r="A428" s="341">
        <v>2060401</v>
      </c>
      <c r="B428" s="342" t="s">
        <v>325</v>
      </c>
      <c r="C428" s="353"/>
      <c r="D428" s="353"/>
      <c r="E428" s="345" t="str">
        <f t="shared" si="6"/>
        <v/>
      </c>
      <c r="F428" s="345" t="str">
        <f>IFERROR((D428/#REF!)*100%,"")</f>
        <v/>
      </c>
      <c r="G428" s="345"/>
      <c r="H428" s="355"/>
    </row>
    <row r="429" customHeight="1" spans="1:8">
      <c r="A429" s="341">
        <v>2060404</v>
      </c>
      <c r="B429" s="348" t="s">
        <v>339</v>
      </c>
      <c r="C429" s="353">
        <v>100</v>
      </c>
      <c r="D429" s="353">
        <v>100</v>
      </c>
      <c r="E429" s="345">
        <f t="shared" si="6"/>
        <v>1</v>
      </c>
      <c r="F429" s="345" t="str">
        <f>IFERROR((D429/#REF!)*100%,"")</f>
        <v/>
      </c>
      <c r="G429" s="345"/>
      <c r="H429" s="355"/>
    </row>
    <row r="430" customHeight="1" spans="1:8">
      <c r="A430" s="341">
        <v>2060405</v>
      </c>
      <c r="B430" s="348" t="s">
        <v>340</v>
      </c>
      <c r="C430" s="353"/>
      <c r="D430" s="353"/>
      <c r="E430" s="345" t="str">
        <f t="shared" si="6"/>
        <v/>
      </c>
      <c r="F430" s="345" t="str">
        <f>IFERROR((D430/#REF!)*100%,"")</f>
        <v/>
      </c>
      <c r="G430" s="345"/>
      <c r="H430" s="355"/>
    </row>
    <row r="431" customHeight="1" spans="1:8">
      <c r="A431" s="341">
        <v>2060499</v>
      </c>
      <c r="B431" s="357" t="s">
        <v>341</v>
      </c>
      <c r="C431" s="353"/>
      <c r="D431" s="353"/>
      <c r="E431" s="345" t="str">
        <f t="shared" si="6"/>
        <v/>
      </c>
      <c r="F431" s="345" t="str">
        <f>IFERROR((D431/#REF!)*100%,"")</f>
        <v/>
      </c>
      <c r="G431" s="345"/>
      <c r="H431" s="355"/>
    </row>
    <row r="432" customHeight="1" spans="1:8">
      <c r="A432" s="341">
        <v>20605</v>
      </c>
      <c r="B432" s="357" t="s">
        <v>342</v>
      </c>
      <c r="C432" s="359">
        <f>SUM(C433:C436)</f>
        <v>0</v>
      </c>
      <c r="D432" s="359">
        <f>SUM(D433:D436)</f>
        <v>0</v>
      </c>
      <c r="E432" s="345" t="str">
        <f t="shared" si="6"/>
        <v/>
      </c>
      <c r="F432" s="345" t="str">
        <f>IFERROR((D432/#REF!)*100%,"")</f>
        <v/>
      </c>
      <c r="G432" s="345"/>
      <c r="H432" s="352">
        <f>SUM(H433:H436)</f>
        <v>0</v>
      </c>
    </row>
    <row r="433" customHeight="1" spans="1:8">
      <c r="A433" s="341">
        <v>2060501</v>
      </c>
      <c r="B433" s="357" t="s">
        <v>325</v>
      </c>
      <c r="C433" s="353"/>
      <c r="D433" s="353"/>
      <c r="E433" s="345" t="str">
        <f t="shared" si="6"/>
        <v/>
      </c>
      <c r="F433" s="345" t="str">
        <f>IFERROR((D433/#REF!)*100%,"")</f>
        <v/>
      </c>
      <c r="G433" s="345"/>
      <c r="H433" s="355"/>
    </row>
    <row r="434" customHeight="1" spans="1:8">
      <c r="A434" s="341">
        <v>2060502</v>
      </c>
      <c r="B434" s="348" t="s">
        <v>343</v>
      </c>
      <c r="C434" s="353"/>
      <c r="D434" s="353"/>
      <c r="E434" s="345" t="str">
        <f t="shared" si="6"/>
        <v/>
      </c>
      <c r="F434" s="345" t="str">
        <f>IFERROR((D434/#REF!)*100%,"")</f>
        <v/>
      </c>
      <c r="G434" s="345"/>
      <c r="H434" s="355"/>
    </row>
    <row r="435" customHeight="1" spans="1:8">
      <c r="A435" s="341">
        <v>2060503</v>
      </c>
      <c r="B435" s="348" t="s">
        <v>344</v>
      </c>
      <c r="C435" s="353"/>
      <c r="D435" s="353"/>
      <c r="E435" s="345" t="str">
        <f t="shared" si="6"/>
        <v/>
      </c>
      <c r="F435" s="345" t="str">
        <f>IFERROR((D435/#REF!)*100%,"")</f>
        <v/>
      </c>
      <c r="G435" s="345"/>
      <c r="H435" s="355"/>
    </row>
    <row r="436" customHeight="1" spans="1:8">
      <c r="A436" s="341">
        <v>2060599</v>
      </c>
      <c r="B436" s="348" t="s">
        <v>345</v>
      </c>
      <c r="C436" s="353"/>
      <c r="D436" s="353"/>
      <c r="E436" s="345" t="str">
        <f t="shared" si="6"/>
        <v/>
      </c>
      <c r="F436" s="345" t="str">
        <f>IFERROR((D436/#REF!)*100%,"")</f>
        <v/>
      </c>
      <c r="G436" s="345"/>
      <c r="H436" s="355"/>
    </row>
    <row r="437" customHeight="1" spans="1:8">
      <c r="A437" s="341">
        <v>20606</v>
      </c>
      <c r="B437" s="357" t="s">
        <v>346</v>
      </c>
      <c r="C437" s="359">
        <f>SUM(C438:C441)</f>
        <v>0</v>
      </c>
      <c r="D437" s="359">
        <f>SUM(D438:D441)</f>
        <v>0</v>
      </c>
      <c r="E437" s="345" t="str">
        <f t="shared" si="6"/>
        <v/>
      </c>
      <c r="F437" s="345" t="str">
        <f>IFERROR((D437/#REF!)*100%,"")</f>
        <v/>
      </c>
      <c r="G437" s="345"/>
      <c r="H437" s="352">
        <f>SUM(H438:H441)</f>
        <v>0</v>
      </c>
    </row>
    <row r="438" customHeight="1" spans="1:8">
      <c r="A438" s="341">
        <v>2060601</v>
      </c>
      <c r="B438" s="357" t="s">
        <v>347</v>
      </c>
      <c r="C438" s="353"/>
      <c r="D438" s="353"/>
      <c r="E438" s="345" t="str">
        <f t="shared" si="6"/>
        <v/>
      </c>
      <c r="F438" s="345" t="str">
        <f>IFERROR((D438/#REF!)*100%,"")</f>
        <v/>
      </c>
      <c r="G438" s="345"/>
      <c r="H438" s="355"/>
    </row>
    <row r="439" customHeight="1" spans="1:8">
      <c r="A439" s="341">
        <v>2060602</v>
      </c>
      <c r="B439" s="357" t="s">
        <v>348</v>
      </c>
      <c r="C439" s="353"/>
      <c r="D439" s="353"/>
      <c r="E439" s="345" t="str">
        <f t="shared" si="6"/>
        <v/>
      </c>
      <c r="F439" s="345" t="str">
        <f>IFERROR((D439/#REF!)*100%,"")</f>
        <v/>
      </c>
      <c r="G439" s="345"/>
      <c r="H439" s="355"/>
    </row>
    <row r="440" customHeight="1" spans="1:8">
      <c r="A440" s="341">
        <v>2060603</v>
      </c>
      <c r="B440" s="357" t="s">
        <v>349</v>
      </c>
      <c r="C440" s="353"/>
      <c r="D440" s="353"/>
      <c r="E440" s="345" t="str">
        <f t="shared" si="6"/>
        <v/>
      </c>
      <c r="F440" s="345" t="str">
        <f>IFERROR((D440/#REF!)*100%,"")</f>
        <v/>
      </c>
      <c r="G440" s="345"/>
      <c r="H440" s="355"/>
    </row>
    <row r="441" customHeight="1" spans="1:8">
      <c r="A441" s="341">
        <v>2060699</v>
      </c>
      <c r="B441" s="357" t="s">
        <v>350</v>
      </c>
      <c r="C441" s="353"/>
      <c r="D441" s="353"/>
      <c r="E441" s="345" t="str">
        <f t="shared" si="6"/>
        <v/>
      </c>
      <c r="F441" s="345" t="str">
        <f>IFERROR((D441/#REF!)*100%,"")</f>
        <v/>
      </c>
      <c r="G441" s="345"/>
      <c r="H441" s="355"/>
    </row>
    <row r="442" customHeight="1" spans="1:8">
      <c r="A442" s="341">
        <v>20607</v>
      </c>
      <c r="B442" s="348" t="s">
        <v>351</v>
      </c>
      <c r="C442" s="359">
        <f>SUM(C443:C448)</f>
        <v>8</v>
      </c>
      <c r="D442" s="359">
        <f>SUM(D443:D448)</f>
        <v>8</v>
      </c>
      <c r="E442" s="345">
        <f t="shared" si="6"/>
        <v>1</v>
      </c>
      <c r="F442" s="345" t="str">
        <f>IFERROR((D442/#REF!)*100%,"")</f>
        <v/>
      </c>
      <c r="G442" s="345"/>
      <c r="H442" s="352">
        <f>SUM(H443:H448)</f>
        <v>0</v>
      </c>
    </row>
    <row r="443" customHeight="1" spans="1:8">
      <c r="A443" s="341">
        <v>2060701</v>
      </c>
      <c r="B443" s="348" t="s">
        <v>325</v>
      </c>
      <c r="C443" s="353"/>
      <c r="D443" s="353"/>
      <c r="E443" s="345" t="str">
        <f t="shared" si="6"/>
        <v/>
      </c>
      <c r="F443" s="345" t="str">
        <f>IFERROR((D443/#REF!)*100%,"")</f>
        <v/>
      </c>
      <c r="G443" s="345"/>
      <c r="H443" s="355"/>
    </row>
    <row r="444" customHeight="1" spans="1:8">
      <c r="A444" s="341">
        <v>2060702</v>
      </c>
      <c r="B444" s="357" t="s">
        <v>352</v>
      </c>
      <c r="C444" s="353">
        <v>7</v>
      </c>
      <c r="D444" s="353">
        <v>8</v>
      </c>
      <c r="E444" s="345">
        <f t="shared" si="6"/>
        <v>1.14285714285714</v>
      </c>
      <c r="F444" s="345" t="str">
        <f>IFERROR((D444/#REF!)*100%,"")</f>
        <v/>
      </c>
      <c r="G444" s="345"/>
      <c r="H444" s="355"/>
    </row>
    <row r="445" customHeight="1" spans="1:8">
      <c r="A445" s="341">
        <v>2060703</v>
      </c>
      <c r="B445" s="357" t="s">
        <v>353</v>
      </c>
      <c r="C445" s="353"/>
      <c r="D445" s="353"/>
      <c r="E445" s="345" t="str">
        <f t="shared" si="6"/>
        <v/>
      </c>
      <c r="F445" s="345" t="str">
        <f>IFERROR((D445/#REF!)*100%,"")</f>
        <v/>
      </c>
      <c r="G445" s="345"/>
      <c r="H445" s="355"/>
    </row>
    <row r="446" customHeight="1" spans="1:8">
      <c r="A446" s="341">
        <v>2060704</v>
      </c>
      <c r="B446" s="357" t="s">
        <v>354</v>
      </c>
      <c r="C446" s="353"/>
      <c r="D446" s="353"/>
      <c r="E446" s="345" t="str">
        <f t="shared" si="6"/>
        <v/>
      </c>
      <c r="F446" s="345" t="str">
        <f>IFERROR((D446/#REF!)*100%,"")</f>
        <v/>
      </c>
      <c r="G446" s="345"/>
      <c r="H446" s="355"/>
    </row>
    <row r="447" customHeight="1" spans="1:8">
      <c r="A447" s="341">
        <v>2060705</v>
      </c>
      <c r="B447" s="348" t="s">
        <v>355</v>
      </c>
      <c r="C447" s="353"/>
      <c r="D447" s="353"/>
      <c r="E447" s="345" t="str">
        <f t="shared" si="6"/>
        <v/>
      </c>
      <c r="F447" s="345" t="str">
        <f>IFERROR((D447/#REF!)*100%,"")</f>
        <v/>
      </c>
      <c r="G447" s="345"/>
      <c r="H447" s="355"/>
    </row>
    <row r="448" customHeight="1" spans="1:8">
      <c r="A448" s="341">
        <v>2060799</v>
      </c>
      <c r="B448" s="348" t="s">
        <v>356</v>
      </c>
      <c r="C448" s="353">
        <v>1</v>
      </c>
      <c r="D448" s="353"/>
      <c r="E448" s="345">
        <f t="shared" si="6"/>
        <v>0</v>
      </c>
      <c r="F448" s="345" t="str">
        <f>IFERROR((D448/#REF!)*100%,"")</f>
        <v/>
      </c>
      <c r="G448" s="345"/>
      <c r="H448" s="355"/>
    </row>
    <row r="449" customHeight="1" spans="1:8">
      <c r="A449" s="341">
        <v>20608</v>
      </c>
      <c r="B449" s="348" t="s">
        <v>357</v>
      </c>
      <c r="C449" s="359">
        <f>SUM(C450:C452)</f>
        <v>0</v>
      </c>
      <c r="D449" s="359">
        <f>SUM(D450:D452)</f>
        <v>0</v>
      </c>
      <c r="E449" s="345" t="str">
        <f t="shared" si="6"/>
        <v/>
      </c>
      <c r="F449" s="345" t="str">
        <f>IFERROR((D449/#REF!)*100%,"")</f>
        <v/>
      </c>
      <c r="G449" s="345"/>
      <c r="H449" s="352">
        <f>SUM(H450:H452)</f>
        <v>0</v>
      </c>
    </row>
    <row r="450" customHeight="1" spans="1:8">
      <c r="A450" s="341">
        <v>2060801</v>
      </c>
      <c r="B450" s="357" t="s">
        <v>358</v>
      </c>
      <c r="C450" s="353"/>
      <c r="D450" s="353"/>
      <c r="E450" s="345" t="str">
        <f t="shared" si="6"/>
        <v/>
      </c>
      <c r="F450" s="345" t="str">
        <f>IFERROR((D450/#REF!)*100%,"")</f>
        <v/>
      </c>
      <c r="G450" s="345"/>
      <c r="H450" s="355"/>
    </row>
    <row r="451" customHeight="1" spans="1:8">
      <c r="A451" s="341">
        <v>2060802</v>
      </c>
      <c r="B451" s="357" t="s">
        <v>359</v>
      </c>
      <c r="C451" s="353"/>
      <c r="D451" s="353"/>
      <c r="E451" s="345" t="str">
        <f t="shared" si="6"/>
        <v/>
      </c>
      <c r="F451" s="345" t="str">
        <f>IFERROR((D451/#REF!)*100%,"")</f>
        <v/>
      </c>
      <c r="G451" s="345"/>
      <c r="H451" s="355"/>
    </row>
    <row r="452" customHeight="1" spans="1:8">
      <c r="A452" s="341">
        <v>2060899</v>
      </c>
      <c r="B452" s="357" t="s">
        <v>360</v>
      </c>
      <c r="C452" s="353"/>
      <c r="D452" s="353"/>
      <c r="E452" s="345" t="str">
        <f t="shared" si="6"/>
        <v/>
      </c>
      <c r="F452" s="345" t="str">
        <f>IFERROR((D452/#REF!)*100%,"")</f>
        <v/>
      </c>
      <c r="G452" s="345"/>
      <c r="H452" s="355"/>
    </row>
    <row r="453" customHeight="1" spans="1:8">
      <c r="A453" s="341">
        <v>20609</v>
      </c>
      <c r="B453" s="342" t="s">
        <v>361</v>
      </c>
      <c r="C453" s="359">
        <f>SUM(C454:C456)</f>
        <v>0</v>
      </c>
      <c r="D453" s="359">
        <f>SUM(D454:D456)</f>
        <v>0</v>
      </c>
      <c r="E453" s="345" t="str">
        <f t="shared" si="6"/>
        <v/>
      </c>
      <c r="F453" s="345" t="str">
        <f>IFERROR((D453/#REF!)*100%,"")</f>
        <v/>
      </c>
      <c r="G453" s="345"/>
      <c r="H453" s="352">
        <f>SUM(H454:H456)</f>
        <v>0</v>
      </c>
    </row>
    <row r="454" customHeight="1" spans="1:8">
      <c r="A454" s="341">
        <v>2060901</v>
      </c>
      <c r="B454" s="357" t="s">
        <v>362</v>
      </c>
      <c r="C454" s="353"/>
      <c r="D454" s="353"/>
      <c r="E454" s="345" t="str">
        <f t="shared" ref="E454:E517" si="7">IFERROR((D454/C454)*100%,"")</f>
        <v/>
      </c>
      <c r="F454" s="345" t="str">
        <f>IFERROR((D454/#REF!)*100%,"")</f>
        <v/>
      </c>
      <c r="G454" s="345"/>
      <c r="H454" s="355"/>
    </row>
    <row r="455" customHeight="1" spans="1:8">
      <c r="A455" s="341">
        <v>2060902</v>
      </c>
      <c r="B455" s="357" t="s">
        <v>363</v>
      </c>
      <c r="C455" s="353"/>
      <c r="D455" s="353"/>
      <c r="E455" s="345" t="str">
        <f t="shared" si="7"/>
        <v/>
      </c>
      <c r="F455" s="345" t="str">
        <f>IFERROR((D455/#REF!)*100%,"")</f>
        <v/>
      </c>
      <c r="G455" s="345"/>
      <c r="H455" s="355"/>
    </row>
    <row r="456" customHeight="1" spans="1:8">
      <c r="A456" s="341">
        <v>2060999</v>
      </c>
      <c r="B456" s="357" t="s">
        <v>364</v>
      </c>
      <c r="C456" s="353"/>
      <c r="D456" s="353"/>
      <c r="E456" s="345" t="str">
        <f t="shared" si="7"/>
        <v/>
      </c>
      <c r="F456" s="345" t="str">
        <f>IFERROR((D456/#REF!)*100%,"")</f>
        <v/>
      </c>
      <c r="G456" s="345"/>
      <c r="H456" s="355"/>
    </row>
    <row r="457" customHeight="1" spans="1:8">
      <c r="A457" s="341">
        <v>20699</v>
      </c>
      <c r="B457" s="348" t="s">
        <v>365</v>
      </c>
      <c r="C457" s="359">
        <f>SUM(C458:C461)</f>
        <v>0</v>
      </c>
      <c r="D457" s="359">
        <f>SUM(D458:D461)</f>
        <v>0</v>
      </c>
      <c r="E457" s="345" t="str">
        <f t="shared" si="7"/>
        <v/>
      </c>
      <c r="F457" s="345" t="str">
        <f>IFERROR((D457/#REF!)*100%,"")</f>
        <v/>
      </c>
      <c r="G457" s="345"/>
      <c r="H457" s="352">
        <f>SUM(H458:H461)</f>
        <v>0</v>
      </c>
    </row>
    <row r="458" customHeight="1" spans="1:8">
      <c r="A458" s="341">
        <v>2069901</v>
      </c>
      <c r="B458" s="348" t="s">
        <v>366</v>
      </c>
      <c r="C458" s="353"/>
      <c r="D458" s="353"/>
      <c r="E458" s="345" t="str">
        <f t="shared" si="7"/>
        <v/>
      </c>
      <c r="F458" s="345" t="str">
        <f>IFERROR((D458/#REF!)*100%,"")</f>
        <v/>
      </c>
      <c r="G458" s="345"/>
      <c r="H458" s="355"/>
    </row>
    <row r="459" customHeight="1" spans="1:8">
      <c r="A459" s="341">
        <v>2069902</v>
      </c>
      <c r="B459" s="357" t="s">
        <v>367</v>
      </c>
      <c r="C459" s="353"/>
      <c r="D459" s="353"/>
      <c r="E459" s="345" t="str">
        <f t="shared" si="7"/>
        <v/>
      </c>
      <c r="F459" s="345" t="str">
        <f>IFERROR((D459/#REF!)*100%,"")</f>
        <v/>
      </c>
      <c r="G459" s="345"/>
      <c r="H459" s="355"/>
    </row>
    <row r="460" customHeight="1" spans="1:8">
      <c r="A460" s="341">
        <v>2069903</v>
      </c>
      <c r="B460" s="357" t="s">
        <v>368</v>
      </c>
      <c r="C460" s="353"/>
      <c r="D460" s="353"/>
      <c r="E460" s="345" t="str">
        <f t="shared" si="7"/>
        <v/>
      </c>
      <c r="F460" s="345" t="str">
        <f>IFERROR((D460/#REF!)*100%,"")</f>
        <v/>
      </c>
      <c r="G460" s="345"/>
      <c r="H460" s="355"/>
    </row>
    <row r="461" customHeight="1" spans="1:8">
      <c r="A461" s="341">
        <v>2069999</v>
      </c>
      <c r="B461" s="357" t="s">
        <v>369</v>
      </c>
      <c r="C461" s="353"/>
      <c r="D461" s="353"/>
      <c r="E461" s="345" t="str">
        <f t="shared" si="7"/>
        <v/>
      </c>
      <c r="F461" s="345" t="str">
        <f>IFERROR((D461/#REF!)*100%,"")</f>
        <v/>
      </c>
      <c r="G461" s="345"/>
      <c r="H461" s="355"/>
    </row>
    <row r="462" customHeight="1" spans="1:8">
      <c r="A462" s="341">
        <v>207</v>
      </c>
      <c r="B462" s="342" t="s">
        <v>370</v>
      </c>
      <c r="C462" s="364">
        <f>C463+C479+C487+C498+C507+C515</f>
        <v>91.33</v>
      </c>
      <c r="D462" s="364">
        <f>D463+D479+D487+D498+D507+D515</f>
        <v>66</v>
      </c>
      <c r="E462" s="345">
        <f t="shared" si="7"/>
        <v>0.722654111463922</v>
      </c>
      <c r="F462" s="345" t="str">
        <f>IFERROR((D462/#REF!)*100%,"")</f>
        <v/>
      </c>
      <c r="G462" s="346"/>
      <c r="H462" s="366">
        <f>H463+H479+H487+H498+H507+H515</f>
        <v>0</v>
      </c>
    </row>
    <row r="463" customHeight="1" spans="1:8">
      <c r="A463" s="341">
        <v>20701</v>
      </c>
      <c r="B463" s="342" t="s">
        <v>371</v>
      </c>
      <c r="C463" s="359">
        <f>SUM(C464:C478)</f>
        <v>88.33</v>
      </c>
      <c r="D463" s="359">
        <f>SUM(D464:D478)</f>
        <v>60</v>
      </c>
      <c r="E463" s="345">
        <f t="shared" si="7"/>
        <v>0.679270915883618</v>
      </c>
      <c r="F463" s="345" t="str">
        <f>IFERROR((D463/#REF!)*100%,"")</f>
        <v/>
      </c>
      <c r="G463" s="345"/>
      <c r="H463" s="352">
        <f>SUM(H464:H478)</f>
        <v>0</v>
      </c>
    </row>
    <row r="464" customHeight="1" spans="1:8">
      <c r="A464" s="341">
        <v>2070101</v>
      </c>
      <c r="B464" s="342" t="s">
        <v>65</v>
      </c>
      <c r="C464" s="353">
        <v>88.33</v>
      </c>
      <c r="D464" s="353">
        <v>59</v>
      </c>
      <c r="E464" s="345">
        <f t="shared" si="7"/>
        <v>0.667949733952225</v>
      </c>
      <c r="F464" s="345" t="str">
        <f>IFERROR((D464/#REF!)*100%,"")</f>
        <v/>
      </c>
      <c r="G464" s="345"/>
      <c r="H464" s="355"/>
    </row>
    <row r="465" customHeight="1" spans="1:8">
      <c r="A465" s="341">
        <v>2070102</v>
      </c>
      <c r="B465" s="342" t="s">
        <v>66</v>
      </c>
      <c r="C465" s="353"/>
      <c r="D465" s="353">
        <v>1</v>
      </c>
      <c r="E465" s="345" t="str">
        <f t="shared" si="7"/>
        <v/>
      </c>
      <c r="F465" s="345" t="str">
        <f>IFERROR((D465/#REF!)*100%,"")</f>
        <v/>
      </c>
      <c r="G465" s="345"/>
      <c r="H465" s="355"/>
    </row>
    <row r="466" customHeight="1" spans="1:8">
      <c r="A466" s="341">
        <v>2070103</v>
      </c>
      <c r="B466" s="342" t="s">
        <v>67</v>
      </c>
      <c r="C466" s="353"/>
      <c r="D466" s="353"/>
      <c r="E466" s="345" t="str">
        <f t="shared" si="7"/>
        <v/>
      </c>
      <c r="F466" s="345" t="str">
        <f>IFERROR((D466/#REF!)*100%,"")</f>
        <v/>
      </c>
      <c r="G466" s="345"/>
      <c r="H466" s="355"/>
    </row>
    <row r="467" customHeight="1" spans="1:8">
      <c r="A467" s="341">
        <v>2070104</v>
      </c>
      <c r="B467" s="342" t="s">
        <v>372</v>
      </c>
      <c r="C467" s="353"/>
      <c r="D467" s="353"/>
      <c r="E467" s="345" t="str">
        <f t="shared" si="7"/>
        <v/>
      </c>
      <c r="F467" s="345" t="str">
        <f>IFERROR((D467/#REF!)*100%,"")</f>
        <v/>
      </c>
      <c r="G467" s="345"/>
      <c r="H467" s="355"/>
    </row>
    <row r="468" customHeight="1" spans="1:8">
      <c r="A468" s="341">
        <v>2070105</v>
      </c>
      <c r="B468" s="342" t="s">
        <v>373</v>
      </c>
      <c r="C468" s="353"/>
      <c r="D468" s="353"/>
      <c r="E468" s="345" t="str">
        <f t="shared" si="7"/>
        <v/>
      </c>
      <c r="F468" s="345" t="str">
        <f>IFERROR((D468/#REF!)*100%,"")</f>
        <v/>
      </c>
      <c r="G468" s="345"/>
      <c r="H468" s="355"/>
    </row>
    <row r="469" customHeight="1" spans="1:8">
      <c r="A469" s="341">
        <v>2070106</v>
      </c>
      <c r="B469" s="342" t="s">
        <v>374</v>
      </c>
      <c r="C469" s="353"/>
      <c r="D469" s="353"/>
      <c r="E469" s="345" t="str">
        <f t="shared" si="7"/>
        <v/>
      </c>
      <c r="F469" s="345" t="str">
        <f>IFERROR((D469/#REF!)*100%,"")</f>
        <v/>
      </c>
      <c r="G469" s="345"/>
      <c r="H469" s="355"/>
    </row>
    <row r="470" customHeight="1" spans="1:8">
      <c r="A470" s="341">
        <v>2070107</v>
      </c>
      <c r="B470" s="342" t="s">
        <v>375</v>
      </c>
      <c r="C470" s="353"/>
      <c r="D470" s="353"/>
      <c r="E470" s="345" t="str">
        <f t="shared" si="7"/>
        <v/>
      </c>
      <c r="F470" s="345" t="str">
        <f>IFERROR((D470/#REF!)*100%,"")</f>
        <v/>
      </c>
      <c r="G470" s="345"/>
      <c r="H470" s="355"/>
    </row>
    <row r="471" customHeight="1" spans="1:8">
      <c r="A471" s="341">
        <v>2070108</v>
      </c>
      <c r="B471" s="342" t="s">
        <v>376</v>
      </c>
      <c r="C471" s="353"/>
      <c r="D471" s="353"/>
      <c r="E471" s="345" t="str">
        <f t="shared" si="7"/>
        <v/>
      </c>
      <c r="F471" s="345" t="str">
        <f>IFERROR((D471/#REF!)*100%,"")</f>
        <v/>
      </c>
      <c r="G471" s="345"/>
      <c r="H471" s="355"/>
    </row>
    <row r="472" customHeight="1" spans="1:8">
      <c r="A472" s="341">
        <v>2070109</v>
      </c>
      <c r="B472" s="342" t="s">
        <v>377</v>
      </c>
      <c r="C472" s="353"/>
      <c r="D472" s="353"/>
      <c r="E472" s="345" t="str">
        <f t="shared" si="7"/>
        <v/>
      </c>
      <c r="F472" s="345" t="str">
        <f>IFERROR((D472/#REF!)*100%,"")</f>
        <v/>
      </c>
      <c r="G472" s="345"/>
      <c r="H472" s="355"/>
    </row>
    <row r="473" customHeight="1" spans="1:8">
      <c r="A473" s="341">
        <v>2070110</v>
      </c>
      <c r="B473" s="342" t="s">
        <v>378</v>
      </c>
      <c r="C473" s="353"/>
      <c r="D473" s="353"/>
      <c r="E473" s="345" t="str">
        <f t="shared" si="7"/>
        <v/>
      </c>
      <c r="F473" s="345" t="str">
        <f>IFERROR((D473/#REF!)*100%,"")</f>
        <v/>
      </c>
      <c r="G473" s="345"/>
      <c r="H473" s="355"/>
    </row>
    <row r="474" customHeight="1" spans="1:8">
      <c r="A474" s="341">
        <v>2070111</v>
      </c>
      <c r="B474" s="342" t="s">
        <v>379</v>
      </c>
      <c r="C474" s="353"/>
      <c r="D474" s="353"/>
      <c r="E474" s="345" t="str">
        <f t="shared" si="7"/>
        <v/>
      </c>
      <c r="F474" s="345" t="str">
        <f>IFERROR((D474/#REF!)*100%,"")</f>
        <v/>
      </c>
      <c r="G474" s="345"/>
      <c r="H474" s="355"/>
    </row>
    <row r="475" customHeight="1" spans="1:8">
      <c r="A475" s="341">
        <v>2070112</v>
      </c>
      <c r="B475" s="342" t="s">
        <v>380</v>
      </c>
      <c r="C475" s="353"/>
      <c r="D475" s="353"/>
      <c r="E475" s="345" t="str">
        <f t="shared" si="7"/>
        <v/>
      </c>
      <c r="F475" s="345" t="str">
        <f>IFERROR((D475/#REF!)*100%,"")</f>
        <v/>
      </c>
      <c r="G475" s="345"/>
      <c r="H475" s="355"/>
    </row>
    <row r="476" customHeight="1" spans="1:8">
      <c r="A476" s="341">
        <v>2070113</v>
      </c>
      <c r="B476" s="342" t="s">
        <v>381</v>
      </c>
      <c r="C476" s="353"/>
      <c r="D476" s="353"/>
      <c r="E476" s="345" t="str">
        <f t="shared" si="7"/>
        <v/>
      </c>
      <c r="F476" s="345" t="str">
        <f>IFERROR((D476/#REF!)*100%,"")</f>
        <v/>
      </c>
      <c r="G476" s="345"/>
      <c r="H476" s="355"/>
    </row>
    <row r="477" customHeight="1" spans="1:8">
      <c r="A477" s="341">
        <v>2070114</v>
      </c>
      <c r="B477" s="342" t="s">
        <v>382</v>
      </c>
      <c r="C477" s="353"/>
      <c r="D477" s="353"/>
      <c r="E477" s="345" t="str">
        <f t="shared" si="7"/>
        <v/>
      </c>
      <c r="F477" s="345" t="str">
        <f>IFERROR((D477/#REF!)*100%,"")</f>
        <v/>
      </c>
      <c r="G477" s="345"/>
      <c r="H477" s="355"/>
    </row>
    <row r="478" customHeight="1" spans="1:8">
      <c r="A478" s="341">
        <v>2070199</v>
      </c>
      <c r="B478" s="342" t="s">
        <v>383</v>
      </c>
      <c r="C478" s="353"/>
      <c r="D478" s="353"/>
      <c r="E478" s="345" t="str">
        <f t="shared" si="7"/>
        <v/>
      </c>
      <c r="F478" s="345" t="str">
        <f>IFERROR((D478/#REF!)*100%,"")</f>
        <v/>
      </c>
      <c r="G478" s="345"/>
      <c r="H478" s="355"/>
    </row>
    <row r="479" customHeight="1" spans="1:8">
      <c r="A479" s="341">
        <v>20702</v>
      </c>
      <c r="B479" s="342" t="s">
        <v>384</v>
      </c>
      <c r="C479" s="359">
        <f>SUM(C480:C486)</f>
        <v>0</v>
      </c>
      <c r="D479" s="359">
        <f>SUM(D480:D486)</f>
        <v>0</v>
      </c>
      <c r="E479" s="345" t="str">
        <f t="shared" si="7"/>
        <v/>
      </c>
      <c r="F479" s="345" t="str">
        <f>IFERROR((D479/#REF!)*100%,"")</f>
        <v/>
      </c>
      <c r="G479" s="345"/>
      <c r="H479" s="352">
        <f>SUM(H480:H486)</f>
        <v>0</v>
      </c>
    </row>
    <row r="480" customHeight="1" spans="1:8">
      <c r="A480" s="341">
        <v>2070201</v>
      </c>
      <c r="B480" s="342" t="s">
        <v>65</v>
      </c>
      <c r="C480" s="353"/>
      <c r="D480" s="353"/>
      <c r="E480" s="345" t="str">
        <f t="shared" si="7"/>
        <v/>
      </c>
      <c r="F480" s="345" t="str">
        <f>IFERROR((D480/#REF!)*100%,"")</f>
        <v/>
      </c>
      <c r="G480" s="345"/>
      <c r="H480" s="355"/>
    </row>
    <row r="481" customHeight="1" spans="1:8">
      <c r="A481" s="341">
        <v>2070202</v>
      </c>
      <c r="B481" s="342" t="s">
        <v>66</v>
      </c>
      <c r="C481" s="353"/>
      <c r="D481" s="353"/>
      <c r="E481" s="345" t="str">
        <f t="shared" si="7"/>
        <v/>
      </c>
      <c r="F481" s="345" t="str">
        <f>IFERROR((D481/#REF!)*100%,"")</f>
        <v/>
      </c>
      <c r="G481" s="345"/>
      <c r="H481" s="355"/>
    </row>
    <row r="482" customHeight="1" spans="1:8">
      <c r="A482" s="341">
        <v>2070203</v>
      </c>
      <c r="B482" s="342" t="s">
        <v>67</v>
      </c>
      <c r="C482" s="353"/>
      <c r="D482" s="353"/>
      <c r="E482" s="345" t="str">
        <f t="shared" si="7"/>
        <v/>
      </c>
      <c r="F482" s="345" t="str">
        <f>IFERROR((D482/#REF!)*100%,"")</f>
        <v/>
      </c>
      <c r="G482" s="345"/>
      <c r="H482" s="355"/>
    </row>
    <row r="483" customHeight="1" spans="1:8">
      <c r="A483" s="341">
        <v>2070204</v>
      </c>
      <c r="B483" s="342" t="s">
        <v>385</v>
      </c>
      <c r="C483" s="353"/>
      <c r="D483" s="353"/>
      <c r="E483" s="345" t="str">
        <f t="shared" si="7"/>
        <v/>
      </c>
      <c r="F483" s="345" t="str">
        <f>IFERROR((D483/#REF!)*100%,"")</f>
        <v/>
      </c>
      <c r="G483" s="345"/>
      <c r="H483" s="355"/>
    </row>
    <row r="484" customHeight="1" spans="1:8">
      <c r="A484" s="341">
        <v>2070205</v>
      </c>
      <c r="B484" s="342" t="s">
        <v>386</v>
      </c>
      <c r="C484" s="353"/>
      <c r="D484" s="353"/>
      <c r="E484" s="345" t="str">
        <f t="shared" si="7"/>
        <v/>
      </c>
      <c r="F484" s="345" t="str">
        <f>IFERROR((D484/#REF!)*100%,"")</f>
        <v/>
      </c>
      <c r="G484" s="345"/>
      <c r="H484" s="355"/>
    </row>
    <row r="485" customHeight="1" spans="1:8">
      <c r="A485" s="341">
        <v>2070206</v>
      </c>
      <c r="B485" s="342" t="s">
        <v>387</v>
      </c>
      <c r="C485" s="353"/>
      <c r="D485" s="353"/>
      <c r="E485" s="345" t="str">
        <f t="shared" si="7"/>
        <v/>
      </c>
      <c r="F485" s="345" t="str">
        <f>IFERROR((D485/#REF!)*100%,"")</f>
        <v/>
      </c>
      <c r="G485" s="345"/>
      <c r="H485" s="355"/>
    </row>
    <row r="486" customHeight="1" spans="1:8">
      <c r="A486" s="341">
        <v>2070299</v>
      </c>
      <c r="B486" s="342" t="s">
        <v>388</v>
      </c>
      <c r="C486" s="353"/>
      <c r="D486" s="353"/>
      <c r="E486" s="345" t="str">
        <f t="shared" si="7"/>
        <v/>
      </c>
      <c r="F486" s="345" t="str">
        <f>IFERROR((D486/#REF!)*100%,"")</f>
        <v/>
      </c>
      <c r="G486" s="345"/>
      <c r="H486" s="355"/>
    </row>
    <row r="487" customHeight="1" spans="1:8">
      <c r="A487" s="341">
        <v>20703</v>
      </c>
      <c r="B487" s="342" t="s">
        <v>389</v>
      </c>
      <c r="C487" s="359">
        <f>SUM(C488:C497)</f>
        <v>0</v>
      </c>
      <c r="D487" s="359">
        <f>SUM(D488:D497)</f>
        <v>0</v>
      </c>
      <c r="E487" s="345" t="str">
        <f t="shared" si="7"/>
        <v/>
      </c>
      <c r="F487" s="345" t="str">
        <f>IFERROR((D487/#REF!)*100%,"")</f>
        <v/>
      </c>
      <c r="G487" s="345"/>
      <c r="H487" s="352">
        <f>SUM(H488:H497)</f>
        <v>0</v>
      </c>
    </row>
    <row r="488" customHeight="1" spans="1:8">
      <c r="A488" s="341">
        <v>2070301</v>
      </c>
      <c r="B488" s="342" t="s">
        <v>65</v>
      </c>
      <c r="C488" s="353"/>
      <c r="D488" s="353"/>
      <c r="E488" s="345" t="str">
        <f t="shared" si="7"/>
        <v/>
      </c>
      <c r="F488" s="345" t="str">
        <f>IFERROR((D488/#REF!)*100%,"")</f>
        <v/>
      </c>
      <c r="G488" s="345"/>
      <c r="H488" s="355"/>
    </row>
    <row r="489" customHeight="1" spans="1:8">
      <c r="A489" s="341">
        <v>2070302</v>
      </c>
      <c r="B489" s="342" t="s">
        <v>66</v>
      </c>
      <c r="C489" s="353"/>
      <c r="D489" s="353"/>
      <c r="E489" s="345" t="str">
        <f t="shared" si="7"/>
        <v/>
      </c>
      <c r="F489" s="345" t="str">
        <f>IFERROR((D489/#REF!)*100%,"")</f>
        <v/>
      </c>
      <c r="G489" s="345"/>
      <c r="H489" s="355"/>
    </row>
    <row r="490" customHeight="1" spans="1:8">
      <c r="A490" s="341">
        <v>2070303</v>
      </c>
      <c r="B490" s="342" t="s">
        <v>67</v>
      </c>
      <c r="C490" s="353"/>
      <c r="D490" s="353"/>
      <c r="E490" s="345" t="str">
        <f t="shared" si="7"/>
        <v/>
      </c>
      <c r="F490" s="345" t="str">
        <f>IFERROR((D490/#REF!)*100%,"")</f>
        <v/>
      </c>
      <c r="G490" s="345"/>
      <c r="H490" s="355"/>
    </row>
    <row r="491" customHeight="1" spans="1:8">
      <c r="A491" s="341">
        <v>2070304</v>
      </c>
      <c r="B491" s="342" t="s">
        <v>390</v>
      </c>
      <c r="C491" s="353"/>
      <c r="D491" s="353"/>
      <c r="E491" s="345" t="str">
        <f t="shared" si="7"/>
        <v/>
      </c>
      <c r="F491" s="345" t="str">
        <f>IFERROR((D491/#REF!)*100%,"")</f>
        <v/>
      </c>
      <c r="G491" s="345"/>
      <c r="H491" s="355"/>
    </row>
    <row r="492" customHeight="1" spans="1:8">
      <c r="A492" s="341">
        <v>2070305</v>
      </c>
      <c r="B492" s="342" t="s">
        <v>391</v>
      </c>
      <c r="C492" s="353"/>
      <c r="D492" s="353"/>
      <c r="E492" s="345" t="str">
        <f t="shared" si="7"/>
        <v/>
      </c>
      <c r="F492" s="345" t="str">
        <f>IFERROR((D492/#REF!)*100%,"")</f>
        <v/>
      </c>
      <c r="G492" s="345"/>
      <c r="H492" s="355"/>
    </row>
    <row r="493" customHeight="1" spans="1:8">
      <c r="A493" s="341">
        <v>2070306</v>
      </c>
      <c r="B493" s="342" t="s">
        <v>392</v>
      </c>
      <c r="C493" s="353"/>
      <c r="D493" s="353"/>
      <c r="E493" s="345" t="str">
        <f t="shared" si="7"/>
        <v/>
      </c>
      <c r="F493" s="345" t="str">
        <f>IFERROR((D493/#REF!)*100%,"")</f>
        <v/>
      </c>
      <c r="G493" s="345"/>
      <c r="H493" s="355"/>
    </row>
    <row r="494" customHeight="1" spans="1:8">
      <c r="A494" s="341">
        <v>2070307</v>
      </c>
      <c r="B494" s="342" t="s">
        <v>393</v>
      </c>
      <c r="C494" s="353"/>
      <c r="D494" s="353"/>
      <c r="E494" s="345" t="str">
        <f t="shared" si="7"/>
        <v/>
      </c>
      <c r="F494" s="345" t="str">
        <f>IFERROR((D494/#REF!)*100%,"")</f>
        <v/>
      </c>
      <c r="G494" s="345"/>
      <c r="H494" s="355"/>
    </row>
    <row r="495" customHeight="1" spans="1:8">
      <c r="A495" s="341">
        <v>2070308</v>
      </c>
      <c r="B495" s="342" t="s">
        <v>394</v>
      </c>
      <c r="C495" s="353"/>
      <c r="D495" s="353"/>
      <c r="E495" s="345" t="str">
        <f t="shared" si="7"/>
        <v/>
      </c>
      <c r="F495" s="345" t="str">
        <f>IFERROR((D495/#REF!)*100%,"")</f>
        <v/>
      </c>
      <c r="G495" s="345"/>
      <c r="H495" s="355"/>
    </row>
    <row r="496" customHeight="1" spans="1:8">
      <c r="A496" s="341">
        <v>2070309</v>
      </c>
      <c r="B496" s="342" t="s">
        <v>395</v>
      </c>
      <c r="C496" s="353"/>
      <c r="D496" s="353"/>
      <c r="E496" s="345" t="str">
        <f t="shared" si="7"/>
        <v/>
      </c>
      <c r="F496" s="345" t="str">
        <f>IFERROR((D496/#REF!)*100%,"")</f>
        <v/>
      </c>
      <c r="G496" s="345"/>
      <c r="H496" s="355"/>
    </row>
    <row r="497" customHeight="1" spans="1:8">
      <c r="A497" s="341">
        <v>2070399</v>
      </c>
      <c r="B497" s="342" t="s">
        <v>396</v>
      </c>
      <c r="C497" s="353"/>
      <c r="D497" s="353"/>
      <c r="E497" s="345" t="str">
        <f t="shared" si="7"/>
        <v/>
      </c>
      <c r="F497" s="345" t="str">
        <f>IFERROR((D497/#REF!)*100%,"")</f>
        <v/>
      </c>
      <c r="G497" s="345"/>
      <c r="H497" s="355"/>
    </row>
    <row r="498" customHeight="1" spans="1:8">
      <c r="A498" s="341">
        <v>20706</v>
      </c>
      <c r="B498" s="342" t="s">
        <v>397</v>
      </c>
      <c r="C498" s="359">
        <f>SUM(C499:C506)</f>
        <v>0</v>
      </c>
      <c r="D498" s="359">
        <f>SUM(D499:D506)</f>
        <v>3</v>
      </c>
      <c r="E498" s="345" t="str">
        <f t="shared" si="7"/>
        <v/>
      </c>
      <c r="F498" s="345" t="str">
        <f>IFERROR((D498/#REF!)*100%,"")</f>
        <v/>
      </c>
      <c r="G498" s="345"/>
      <c r="H498" s="352">
        <f>SUM(H499:H506)</f>
        <v>0</v>
      </c>
    </row>
    <row r="499" customHeight="1" spans="1:8">
      <c r="A499" s="341">
        <v>2070601</v>
      </c>
      <c r="B499" s="342" t="s">
        <v>65</v>
      </c>
      <c r="C499" s="353"/>
      <c r="D499" s="353"/>
      <c r="E499" s="345" t="str">
        <f t="shared" si="7"/>
        <v/>
      </c>
      <c r="F499" s="345" t="str">
        <f>IFERROR((D499/#REF!)*100%,"")</f>
        <v/>
      </c>
      <c r="G499" s="345"/>
      <c r="H499" s="355"/>
    </row>
    <row r="500" customHeight="1" spans="1:8">
      <c r="A500" s="341">
        <v>2070602</v>
      </c>
      <c r="B500" s="342" t="s">
        <v>66</v>
      </c>
      <c r="C500" s="353"/>
      <c r="D500" s="353"/>
      <c r="E500" s="345" t="str">
        <f t="shared" si="7"/>
        <v/>
      </c>
      <c r="F500" s="345" t="str">
        <f>IFERROR((D500/#REF!)*100%,"")</f>
        <v/>
      </c>
      <c r="G500" s="345"/>
      <c r="H500" s="355"/>
    </row>
    <row r="501" customHeight="1" spans="1:8">
      <c r="A501" s="341">
        <v>2070603</v>
      </c>
      <c r="B501" s="342" t="s">
        <v>67</v>
      </c>
      <c r="C501" s="353"/>
      <c r="D501" s="353"/>
      <c r="E501" s="345" t="str">
        <f t="shared" si="7"/>
        <v/>
      </c>
      <c r="F501" s="345" t="str">
        <f>IFERROR((D501/#REF!)*100%,"")</f>
        <v/>
      </c>
      <c r="G501" s="345"/>
      <c r="H501" s="355"/>
    </row>
    <row r="502" customHeight="1" spans="1:8">
      <c r="A502" s="341">
        <v>2070604</v>
      </c>
      <c r="B502" s="342" t="s">
        <v>398</v>
      </c>
      <c r="C502" s="353"/>
      <c r="D502" s="353"/>
      <c r="E502" s="345" t="str">
        <f t="shared" si="7"/>
        <v/>
      </c>
      <c r="F502" s="345" t="str">
        <f>IFERROR((D502/#REF!)*100%,"")</f>
        <v/>
      </c>
      <c r="G502" s="345"/>
      <c r="H502" s="355"/>
    </row>
    <row r="503" customHeight="1" spans="1:8">
      <c r="A503" s="341">
        <v>2070605</v>
      </c>
      <c r="B503" s="342" t="s">
        <v>399</v>
      </c>
      <c r="C503" s="353"/>
      <c r="D503" s="353"/>
      <c r="E503" s="345" t="str">
        <f t="shared" si="7"/>
        <v/>
      </c>
      <c r="F503" s="345" t="str">
        <f>IFERROR((D503/#REF!)*100%,"")</f>
        <v/>
      </c>
      <c r="G503" s="345"/>
      <c r="H503" s="355"/>
    </row>
    <row r="504" customHeight="1" spans="1:8">
      <c r="A504" s="341">
        <v>2070606</v>
      </c>
      <c r="B504" s="342" t="s">
        <v>400</v>
      </c>
      <c r="C504" s="353"/>
      <c r="D504" s="353"/>
      <c r="E504" s="345" t="str">
        <f t="shared" si="7"/>
        <v/>
      </c>
      <c r="F504" s="345" t="str">
        <f>IFERROR((D504/#REF!)*100%,"")</f>
        <v/>
      </c>
      <c r="G504" s="345"/>
      <c r="H504" s="355"/>
    </row>
    <row r="505" customHeight="1" spans="1:8">
      <c r="A505" s="341">
        <v>2070607</v>
      </c>
      <c r="B505" s="342" t="s">
        <v>401</v>
      </c>
      <c r="C505" s="353"/>
      <c r="D505" s="353"/>
      <c r="E505" s="345" t="str">
        <f t="shared" si="7"/>
        <v/>
      </c>
      <c r="F505" s="345" t="str">
        <f>IFERROR((D505/#REF!)*100%,"")</f>
        <v/>
      </c>
      <c r="G505" s="345"/>
      <c r="H505" s="355"/>
    </row>
    <row r="506" customHeight="1" spans="1:8">
      <c r="A506" s="341">
        <v>2070699</v>
      </c>
      <c r="B506" s="342" t="s">
        <v>402</v>
      </c>
      <c r="C506" s="353"/>
      <c r="D506" s="353">
        <v>3</v>
      </c>
      <c r="E506" s="345" t="str">
        <f t="shared" si="7"/>
        <v/>
      </c>
      <c r="F506" s="345" t="str">
        <f>IFERROR((D506/#REF!)*100%,"")</f>
        <v/>
      </c>
      <c r="G506" s="345"/>
      <c r="H506" s="355"/>
    </row>
    <row r="507" customHeight="1" spans="1:8">
      <c r="A507" s="341">
        <v>20708</v>
      </c>
      <c r="B507" s="342" t="s">
        <v>403</v>
      </c>
      <c r="C507" s="359">
        <f>SUM(C508:C514)</f>
        <v>0</v>
      </c>
      <c r="D507" s="359">
        <f>SUM(D508:D514)</f>
        <v>0</v>
      </c>
      <c r="E507" s="345" t="str">
        <f t="shared" si="7"/>
        <v/>
      </c>
      <c r="F507" s="345" t="str">
        <f>IFERROR((D507/#REF!)*100%,"")</f>
        <v/>
      </c>
      <c r="G507" s="345"/>
      <c r="H507" s="352">
        <f>SUM(H508:H514)</f>
        <v>0</v>
      </c>
    </row>
    <row r="508" customHeight="1" spans="1:8">
      <c r="A508" s="341">
        <v>2070801</v>
      </c>
      <c r="B508" s="342" t="s">
        <v>65</v>
      </c>
      <c r="C508" s="353"/>
      <c r="D508" s="353"/>
      <c r="E508" s="345" t="str">
        <f t="shared" si="7"/>
        <v/>
      </c>
      <c r="F508" s="345" t="str">
        <f>IFERROR((D508/#REF!)*100%,"")</f>
        <v/>
      </c>
      <c r="G508" s="345"/>
      <c r="H508" s="355"/>
    </row>
    <row r="509" customHeight="1" spans="1:8">
      <c r="A509" s="341">
        <v>2070802</v>
      </c>
      <c r="B509" s="342" t="s">
        <v>66</v>
      </c>
      <c r="C509" s="353"/>
      <c r="D509" s="353"/>
      <c r="E509" s="345" t="str">
        <f t="shared" si="7"/>
        <v/>
      </c>
      <c r="F509" s="345" t="str">
        <f>IFERROR((D509/#REF!)*100%,"")</f>
        <v/>
      </c>
      <c r="G509" s="345"/>
      <c r="H509" s="355"/>
    </row>
    <row r="510" customHeight="1" spans="1:8">
      <c r="A510" s="341">
        <v>2070803</v>
      </c>
      <c r="B510" s="342" t="s">
        <v>67</v>
      </c>
      <c r="C510" s="353"/>
      <c r="D510" s="353"/>
      <c r="E510" s="345" t="str">
        <f t="shared" si="7"/>
        <v/>
      </c>
      <c r="F510" s="345" t="str">
        <f>IFERROR((D510/#REF!)*100%,"")</f>
        <v/>
      </c>
      <c r="G510" s="345"/>
      <c r="H510" s="355"/>
    </row>
    <row r="511" customHeight="1" spans="1:8">
      <c r="A511" s="341">
        <v>2070806</v>
      </c>
      <c r="B511" s="342" t="s">
        <v>404</v>
      </c>
      <c r="C511" s="353"/>
      <c r="D511" s="353"/>
      <c r="E511" s="345" t="str">
        <f t="shared" si="7"/>
        <v/>
      </c>
      <c r="F511" s="345" t="str">
        <f>IFERROR((D511/#REF!)*100%,"")</f>
        <v/>
      </c>
      <c r="G511" s="345"/>
      <c r="H511" s="355"/>
    </row>
    <row r="512" customHeight="1" spans="1:8">
      <c r="A512" s="341">
        <v>2070807</v>
      </c>
      <c r="B512" s="342" t="s">
        <v>405</v>
      </c>
      <c r="C512" s="353"/>
      <c r="D512" s="353"/>
      <c r="E512" s="345" t="str">
        <f t="shared" si="7"/>
        <v/>
      </c>
      <c r="F512" s="345" t="str">
        <f>IFERROR((D512/#REF!)*100%,"")</f>
        <v/>
      </c>
      <c r="G512" s="345"/>
      <c r="H512" s="355"/>
    </row>
    <row r="513" customHeight="1" spans="1:8">
      <c r="A513" s="341">
        <v>2070808</v>
      </c>
      <c r="B513" s="342" t="s">
        <v>406</v>
      </c>
      <c r="C513" s="353"/>
      <c r="D513" s="353"/>
      <c r="E513" s="345" t="str">
        <f t="shared" si="7"/>
        <v/>
      </c>
      <c r="F513" s="345" t="str">
        <f>IFERROR((D513/#REF!)*100%,"")</f>
        <v/>
      </c>
      <c r="G513" s="345"/>
      <c r="H513" s="355"/>
    </row>
    <row r="514" customHeight="1" spans="1:8">
      <c r="A514" s="341">
        <v>2070899</v>
      </c>
      <c r="B514" s="342" t="s">
        <v>407</v>
      </c>
      <c r="C514" s="353"/>
      <c r="D514" s="353"/>
      <c r="E514" s="345" t="str">
        <f t="shared" si="7"/>
        <v/>
      </c>
      <c r="F514" s="345" t="str">
        <f>IFERROR((D514/#REF!)*100%,"")</f>
        <v/>
      </c>
      <c r="G514" s="345"/>
      <c r="H514" s="355"/>
    </row>
    <row r="515" customHeight="1" spans="1:8">
      <c r="A515" s="341">
        <v>20799</v>
      </c>
      <c r="B515" s="342" t="s">
        <v>408</v>
      </c>
      <c r="C515" s="359">
        <f>SUM(C516:C518)</f>
        <v>3</v>
      </c>
      <c r="D515" s="359">
        <f>SUM(D516:D518)</f>
        <v>3</v>
      </c>
      <c r="E515" s="345">
        <f t="shared" si="7"/>
        <v>1</v>
      </c>
      <c r="F515" s="345" t="str">
        <f>IFERROR((D515/#REF!)*100%,"")</f>
        <v/>
      </c>
      <c r="G515" s="345"/>
      <c r="H515" s="352">
        <f>SUM(H516:H518)</f>
        <v>0</v>
      </c>
    </row>
    <row r="516" customHeight="1" spans="1:8">
      <c r="A516" s="341">
        <v>2079902</v>
      </c>
      <c r="B516" s="342" t="s">
        <v>409</v>
      </c>
      <c r="C516" s="353"/>
      <c r="D516" s="353"/>
      <c r="E516" s="345" t="str">
        <f t="shared" si="7"/>
        <v/>
      </c>
      <c r="F516" s="345" t="str">
        <f>IFERROR((D516/#REF!)*100%,"")</f>
        <v/>
      </c>
      <c r="G516" s="345"/>
      <c r="H516" s="355"/>
    </row>
    <row r="517" customHeight="1" spans="1:8">
      <c r="A517" s="341">
        <v>2079903</v>
      </c>
      <c r="B517" s="342" t="s">
        <v>410</v>
      </c>
      <c r="C517" s="353">
        <v>3</v>
      </c>
      <c r="D517" s="353">
        <v>3</v>
      </c>
      <c r="E517" s="345">
        <f t="shared" si="7"/>
        <v>1</v>
      </c>
      <c r="F517" s="345" t="str">
        <f>IFERROR((D517/#REF!)*100%,"")</f>
        <v/>
      </c>
      <c r="G517" s="345"/>
      <c r="H517" s="355"/>
    </row>
    <row r="518" customHeight="1" spans="1:8">
      <c r="A518" s="341">
        <v>2079999</v>
      </c>
      <c r="B518" s="342" t="s">
        <v>411</v>
      </c>
      <c r="C518" s="353"/>
      <c r="D518" s="353"/>
      <c r="E518" s="345" t="str">
        <f t="shared" ref="E518:E581" si="8">IFERROR((D518/C518)*100%,"")</f>
        <v/>
      </c>
      <c r="F518" s="345" t="str">
        <f>IFERROR((D518/#REF!)*100%,"")</f>
        <v/>
      </c>
      <c r="G518" s="345"/>
      <c r="H518" s="355"/>
    </row>
    <row r="519" customHeight="1" spans="1:8">
      <c r="A519" s="341">
        <v>208</v>
      </c>
      <c r="B519" s="342" t="s">
        <v>412</v>
      </c>
      <c r="C519" s="364">
        <f>C520+C539+C547+C549+C558+C562+C572+C581+C588+C596+C605+C611+C614+C617+C620+C623+C626+C630+C634+C642+C645</f>
        <v>16544</v>
      </c>
      <c r="D519" s="364">
        <f>D520+D539+D547+D549+D558+D562+D572+D581+D588+D596+D605+D611+D614+D617+D620+D623+D626+D630+D634+D642+D645</f>
        <v>13782</v>
      </c>
      <c r="E519" s="345">
        <f t="shared" si="8"/>
        <v>0.833051257253385</v>
      </c>
      <c r="F519" s="345" t="str">
        <f>IFERROR((D519/#REF!)*100%,"")</f>
        <v/>
      </c>
      <c r="G519" s="346"/>
      <c r="H519" s="366">
        <f>H520+H539+H547+H549+H558+H562+H572+H581+H588+H596+H605+H611+H614+H617+H620+H623+H626+H630+H634+H642+H645</f>
        <v>0</v>
      </c>
    </row>
    <row r="520" customHeight="1" spans="1:8">
      <c r="A520" s="341">
        <v>20801</v>
      </c>
      <c r="B520" s="342" t="s">
        <v>413</v>
      </c>
      <c r="C520" s="359">
        <f>SUM(C521:C538)</f>
        <v>39.6</v>
      </c>
      <c r="D520" s="359">
        <f>SUM(D521:D538)</f>
        <v>688</v>
      </c>
      <c r="E520" s="345">
        <f t="shared" si="8"/>
        <v>17.3737373737374</v>
      </c>
      <c r="F520" s="345" t="str">
        <f>IFERROR((D520/#REF!)*100%,"")</f>
        <v/>
      </c>
      <c r="G520" s="345"/>
      <c r="H520" s="352">
        <f>SUM(H521:H538)</f>
        <v>0</v>
      </c>
    </row>
    <row r="521" customHeight="1" spans="1:8">
      <c r="A521" s="341">
        <v>2080101</v>
      </c>
      <c r="B521" s="342" t="s">
        <v>65</v>
      </c>
      <c r="C521" s="353">
        <v>39.6</v>
      </c>
      <c r="D521" s="353">
        <v>52</v>
      </c>
      <c r="E521" s="345">
        <f t="shared" si="8"/>
        <v>1.31313131313131</v>
      </c>
      <c r="F521" s="345" t="str">
        <f>IFERROR((D521/#REF!)*100%,"")</f>
        <v/>
      </c>
      <c r="G521" s="345"/>
      <c r="H521" s="355"/>
    </row>
    <row r="522" customHeight="1" spans="1:8">
      <c r="A522" s="341">
        <v>2080102</v>
      </c>
      <c r="B522" s="342" t="s">
        <v>66</v>
      </c>
      <c r="C522" s="353"/>
      <c r="D522" s="353">
        <v>2</v>
      </c>
      <c r="E522" s="345" t="str">
        <f t="shared" si="8"/>
        <v/>
      </c>
      <c r="F522" s="345" t="str">
        <f>IFERROR((D522/#REF!)*100%,"")</f>
        <v/>
      </c>
      <c r="G522" s="345"/>
      <c r="H522" s="355"/>
    </row>
    <row r="523" customHeight="1" spans="1:8">
      <c r="A523" s="341">
        <v>2080103</v>
      </c>
      <c r="B523" s="342" t="s">
        <v>67</v>
      </c>
      <c r="C523" s="353"/>
      <c r="D523" s="353"/>
      <c r="E523" s="345" t="str">
        <f t="shared" si="8"/>
        <v/>
      </c>
      <c r="F523" s="345" t="str">
        <f>IFERROR((D523/#REF!)*100%,"")</f>
        <v/>
      </c>
      <c r="G523" s="345"/>
      <c r="H523" s="355"/>
    </row>
    <row r="524" customHeight="1" spans="1:8">
      <c r="A524" s="341">
        <v>2080104</v>
      </c>
      <c r="B524" s="342" t="s">
        <v>414</v>
      </c>
      <c r="C524" s="353"/>
      <c r="D524" s="353"/>
      <c r="E524" s="345" t="str">
        <f t="shared" si="8"/>
        <v/>
      </c>
      <c r="F524" s="345" t="str">
        <f>IFERROR((D524/#REF!)*100%,"")</f>
        <v/>
      </c>
      <c r="G524" s="345"/>
      <c r="H524" s="355"/>
    </row>
    <row r="525" customHeight="1" spans="1:8">
      <c r="A525" s="341">
        <v>2080105</v>
      </c>
      <c r="B525" s="342" t="s">
        <v>415</v>
      </c>
      <c r="C525" s="353"/>
      <c r="D525" s="353"/>
      <c r="E525" s="345" t="str">
        <f t="shared" si="8"/>
        <v/>
      </c>
      <c r="F525" s="345" t="str">
        <f>IFERROR((D525/#REF!)*100%,"")</f>
        <v/>
      </c>
      <c r="G525" s="345"/>
      <c r="H525" s="355"/>
    </row>
    <row r="526" customHeight="1" spans="1:8">
      <c r="A526" s="341">
        <v>2080106</v>
      </c>
      <c r="B526" s="342" t="s">
        <v>416</v>
      </c>
      <c r="C526" s="353"/>
      <c r="D526" s="353"/>
      <c r="E526" s="345" t="str">
        <f t="shared" si="8"/>
        <v/>
      </c>
      <c r="F526" s="345" t="str">
        <f>IFERROR((D526/#REF!)*100%,"")</f>
        <v/>
      </c>
      <c r="G526" s="345"/>
      <c r="H526" s="355"/>
    </row>
    <row r="527" customHeight="1" spans="1:8">
      <c r="A527" s="341">
        <v>2080107</v>
      </c>
      <c r="B527" s="342" t="s">
        <v>417</v>
      </c>
      <c r="C527" s="353"/>
      <c r="D527" s="353"/>
      <c r="E527" s="345" t="str">
        <f t="shared" si="8"/>
        <v/>
      </c>
      <c r="F527" s="345" t="str">
        <f>IFERROR((D527/#REF!)*100%,"")</f>
        <v/>
      </c>
      <c r="G527" s="345"/>
      <c r="H527" s="355"/>
    </row>
    <row r="528" customHeight="1" spans="1:8">
      <c r="A528" s="341">
        <v>2080108</v>
      </c>
      <c r="B528" s="342" t="s">
        <v>106</v>
      </c>
      <c r="C528" s="353"/>
      <c r="D528" s="353"/>
      <c r="E528" s="345" t="str">
        <f t="shared" si="8"/>
        <v/>
      </c>
      <c r="F528" s="345" t="str">
        <f>IFERROR((D528/#REF!)*100%,"")</f>
        <v/>
      </c>
      <c r="G528" s="345"/>
      <c r="H528" s="355"/>
    </row>
    <row r="529" customHeight="1" spans="1:8">
      <c r="A529" s="341">
        <v>2080109</v>
      </c>
      <c r="B529" s="342" t="s">
        <v>418</v>
      </c>
      <c r="C529" s="353"/>
      <c r="D529" s="353"/>
      <c r="E529" s="345" t="str">
        <f t="shared" si="8"/>
        <v/>
      </c>
      <c r="F529" s="345" t="str">
        <f>IFERROR((D529/#REF!)*100%,"")</f>
        <v/>
      </c>
      <c r="G529" s="345"/>
      <c r="H529" s="355"/>
    </row>
    <row r="530" customHeight="1" spans="1:8">
      <c r="A530" s="341">
        <v>2080110</v>
      </c>
      <c r="B530" s="342" t="s">
        <v>419</v>
      </c>
      <c r="C530" s="353"/>
      <c r="D530" s="353"/>
      <c r="E530" s="345" t="str">
        <f t="shared" si="8"/>
        <v/>
      </c>
      <c r="F530" s="345" t="str">
        <f>IFERROR((D530/#REF!)*100%,"")</f>
        <v/>
      </c>
      <c r="G530" s="345"/>
      <c r="H530" s="355"/>
    </row>
    <row r="531" customHeight="1" spans="1:8">
      <c r="A531" s="341">
        <v>2080111</v>
      </c>
      <c r="B531" s="342" t="s">
        <v>420</v>
      </c>
      <c r="C531" s="353"/>
      <c r="D531" s="353"/>
      <c r="E531" s="345" t="str">
        <f t="shared" si="8"/>
        <v/>
      </c>
      <c r="F531" s="345" t="str">
        <f>IFERROR((D531/#REF!)*100%,"")</f>
        <v/>
      </c>
      <c r="G531" s="345"/>
      <c r="H531" s="355"/>
    </row>
    <row r="532" customHeight="1" spans="1:8">
      <c r="A532" s="341">
        <v>2080112</v>
      </c>
      <c r="B532" s="342" t="s">
        <v>421</v>
      </c>
      <c r="C532" s="353"/>
      <c r="D532" s="353"/>
      <c r="E532" s="345" t="str">
        <f t="shared" si="8"/>
        <v/>
      </c>
      <c r="F532" s="345" t="str">
        <f>IFERROR((D532/#REF!)*100%,"")</f>
        <v/>
      </c>
      <c r="G532" s="345"/>
      <c r="H532" s="355"/>
    </row>
    <row r="533" customHeight="1" spans="1:8">
      <c r="A533" s="341">
        <v>2080113</v>
      </c>
      <c r="B533" s="342" t="s">
        <v>422</v>
      </c>
      <c r="C533" s="353"/>
      <c r="D533" s="353"/>
      <c r="E533" s="345" t="str">
        <f t="shared" si="8"/>
        <v/>
      </c>
      <c r="F533" s="345" t="str">
        <f>IFERROR((D533/#REF!)*100%,"")</f>
        <v/>
      </c>
      <c r="G533" s="345"/>
      <c r="H533" s="355"/>
    </row>
    <row r="534" customHeight="1" spans="1:8">
      <c r="A534" s="341">
        <v>2080114</v>
      </c>
      <c r="B534" s="342" t="s">
        <v>423</v>
      </c>
      <c r="C534" s="353"/>
      <c r="D534" s="353"/>
      <c r="E534" s="345" t="str">
        <f t="shared" si="8"/>
        <v/>
      </c>
      <c r="F534" s="345" t="str">
        <f>IFERROR((D534/#REF!)*100%,"")</f>
        <v/>
      </c>
      <c r="G534" s="345"/>
      <c r="H534" s="355"/>
    </row>
    <row r="535" customHeight="1" spans="1:8">
      <c r="A535" s="341">
        <v>2080115</v>
      </c>
      <c r="B535" s="342" t="s">
        <v>424</v>
      </c>
      <c r="C535" s="353"/>
      <c r="D535" s="353"/>
      <c r="E535" s="345" t="str">
        <f t="shared" si="8"/>
        <v/>
      </c>
      <c r="F535" s="345" t="str">
        <f>IFERROR((D535/#REF!)*100%,"")</f>
        <v/>
      </c>
      <c r="G535" s="345"/>
      <c r="H535" s="355"/>
    </row>
    <row r="536" customHeight="1" spans="1:8">
      <c r="A536" s="341">
        <v>2080116</v>
      </c>
      <c r="B536" s="342" t="s">
        <v>425</v>
      </c>
      <c r="C536" s="353"/>
      <c r="D536" s="353">
        <v>200</v>
      </c>
      <c r="E536" s="345" t="str">
        <f t="shared" si="8"/>
        <v/>
      </c>
      <c r="F536" s="345" t="str">
        <f>IFERROR((D536/#REF!)*100%,"")</f>
        <v/>
      </c>
      <c r="G536" s="345"/>
      <c r="H536" s="355"/>
    </row>
    <row r="537" customHeight="1" spans="1:8">
      <c r="A537" s="341">
        <v>2080150</v>
      </c>
      <c r="B537" s="342" t="s">
        <v>74</v>
      </c>
      <c r="C537" s="353"/>
      <c r="D537" s="353"/>
      <c r="E537" s="345" t="str">
        <f t="shared" si="8"/>
        <v/>
      </c>
      <c r="F537" s="345" t="str">
        <f>IFERROR((D537/#REF!)*100%,"")</f>
        <v/>
      </c>
      <c r="G537" s="345"/>
      <c r="H537" s="355"/>
    </row>
    <row r="538" customHeight="1" spans="1:8">
      <c r="A538" s="341">
        <v>2080199</v>
      </c>
      <c r="B538" s="342" t="s">
        <v>426</v>
      </c>
      <c r="C538" s="353"/>
      <c r="D538" s="353">
        <v>434</v>
      </c>
      <c r="E538" s="345" t="str">
        <f t="shared" si="8"/>
        <v/>
      </c>
      <c r="F538" s="345" t="str">
        <f>IFERROR((D538/#REF!)*100%,"")</f>
        <v/>
      </c>
      <c r="G538" s="345"/>
      <c r="H538" s="355"/>
    </row>
    <row r="539" customHeight="1" spans="1:8">
      <c r="A539" s="341">
        <v>20802</v>
      </c>
      <c r="B539" s="342" t="s">
        <v>427</v>
      </c>
      <c r="C539" s="359">
        <f>SUM(C540:C546)</f>
        <v>2695.46</v>
      </c>
      <c r="D539" s="359">
        <f>SUM(D540:D546)</f>
        <v>3180</v>
      </c>
      <c r="E539" s="345">
        <f t="shared" si="8"/>
        <v>1.17976152493452</v>
      </c>
      <c r="F539" s="345" t="str">
        <f>IFERROR((D539/#REF!)*100%,"")</f>
        <v/>
      </c>
      <c r="G539" s="345"/>
      <c r="H539" s="352">
        <f>SUM(H540:H546)</f>
        <v>0</v>
      </c>
    </row>
    <row r="540" customHeight="1" spans="1:8">
      <c r="A540" s="341">
        <v>2080201</v>
      </c>
      <c r="B540" s="342" t="s">
        <v>65</v>
      </c>
      <c r="C540" s="353">
        <v>67.49</v>
      </c>
      <c r="D540" s="353">
        <v>56</v>
      </c>
      <c r="E540" s="345">
        <f t="shared" si="8"/>
        <v>0.829752555934212</v>
      </c>
      <c r="F540" s="345" t="str">
        <f>IFERROR((D540/#REF!)*100%,"")</f>
        <v/>
      </c>
      <c r="G540" s="345"/>
      <c r="H540" s="355"/>
    </row>
    <row r="541" customHeight="1" spans="1:8">
      <c r="A541" s="341">
        <v>2080202</v>
      </c>
      <c r="B541" s="342" t="s">
        <v>66</v>
      </c>
      <c r="C541" s="353"/>
      <c r="D541" s="353">
        <v>11</v>
      </c>
      <c r="E541" s="345" t="str">
        <f t="shared" si="8"/>
        <v/>
      </c>
      <c r="F541" s="345" t="str">
        <f>IFERROR((D541/#REF!)*100%,"")</f>
        <v/>
      </c>
      <c r="G541" s="345"/>
      <c r="H541" s="355"/>
    </row>
    <row r="542" customHeight="1" spans="1:8">
      <c r="A542" s="341">
        <v>2080203</v>
      </c>
      <c r="B542" s="342" t="s">
        <v>67</v>
      </c>
      <c r="C542" s="353"/>
      <c r="D542" s="353"/>
      <c r="E542" s="345" t="str">
        <f t="shared" si="8"/>
        <v/>
      </c>
      <c r="F542" s="345" t="str">
        <f>IFERROR((D542/#REF!)*100%,"")</f>
        <v/>
      </c>
      <c r="G542" s="345"/>
      <c r="H542" s="355"/>
    </row>
    <row r="543" customHeight="1" spans="1:8">
      <c r="A543" s="341">
        <v>2080206</v>
      </c>
      <c r="B543" s="342" t="s">
        <v>428</v>
      </c>
      <c r="C543" s="353"/>
      <c r="D543" s="353"/>
      <c r="E543" s="345" t="str">
        <f t="shared" si="8"/>
        <v/>
      </c>
      <c r="F543" s="345" t="str">
        <f>IFERROR((D543/#REF!)*100%,"")</f>
        <v/>
      </c>
      <c r="G543" s="345"/>
      <c r="H543" s="355"/>
    </row>
    <row r="544" customHeight="1" spans="1:8">
      <c r="A544" s="341">
        <v>2080207</v>
      </c>
      <c r="B544" s="342" t="s">
        <v>429</v>
      </c>
      <c r="C544" s="353"/>
      <c r="D544" s="353"/>
      <c r="E544" s="345" t="str">
        <f t="shared" si="8"/>
        <v/>
      </c>
      <c r="F544" s="345" t="str">
        <f>IFERROR((D544/#REF!)*100%,"")</f>
        <v/>
      </c>
      <c r="G544" s="345"/>
      <c r="H544" s="355"/>
    </row>
    <row r="545" customHeight="1" spans="1:8">
      <c r="A545" s="341">
        <v>2080208</v>
      </c>
      <c r="B545" s="342" t="s">
        <v>430</v>
      </c>
      <c r="C545" s="353">
        <v>2614.57</v>
      </c>
      <c r="D545" s="353">
        <v>3113</v>
      </c>
      <c r="E545" s="345">
        <f t="shared" si="8"/>
        <v>1.19063555383868</v>
      </c>
      <c r="F545" s="345" t="str">
        <f>IFERROR((D545/#REF!)*100%,"")</f>
        <v/>
      </c>
      <c r="G545" s="345"/>
      <c r="H545" s="355"/>
    </row>
    <row r="546" customHeight="1" spans="1:8">
      <c r="A546" s="341">
        <v>2080299</v>
      </c>
      <c r="B546" s="342" t="s">
        <v>431</v>
      </c>
      <c r="C546" s="353">
        <v>13.4</v>
      </c>
      <c r="D546" s="353"/>
      <c r="E546" s="345">
        <f t="shared" si="8"/>
        <v>0</v>
      </c>
      <c r="F546" s="345" t="str">
        <f>IFERROR((D546/#REF!)*100%,"")</f>
        <v/>
      </c>
      <c r="G546" s="345"/>
      <c r="H546" s="355"/>
    </row>
    <row r="547" customHeight="1" spans="1:8">
      <c r="A547" s="341">
        <v>20804</v>
      </c>
      <c r="B547" s="342" t="s">
        <v>432</v>
      </c>
      <c r="C547" s="359">
        <f>SUM(C548)</f>
        <v>0</v>
      </c>
      <c r="D547" s="359">
        <f>SUM(D548)</f>
        <v>0</v>
      </c>
      <c r="E547" s="345" t="str">
        <f t="shared" si="8"/>
        <v/>
      </c>
      <c r="F547" s="345" t="str">
        <f>IFERROR((D547/#REF!)*100%,"")</f>
        <v/>
      </c>
      <c r="G547" s="345"/>
      <c r="H547" s="352">
        <f>SUM(H548)</f>
        <v>0</v>
      </c>
    </row>
    <row r="548" customHeight="1" spans="1:8">
      <c r="A548" s="341">
        <v>2080402</v>
      </c>
      <c r="B548" s="342" t="s">
        <v>433</v>
      </c>
      <c r="C548" s="353"/>
      <c r="D548" s="353"/>
      <c r="E548" s="345" t="str">
        <f t="shared" si="8"/>
        <v/>
      </c>
      <c r="F548" s="345" t="str">
        <f>IFERROR((D548/#REF!)*100%,"")</f>
        <v/>
      </c>
      <c r="G548" s="345"/>
      <c r="H548" s="355"/>
    </row>
    <row r="549" customHeight="1" spans="1:8">
      <c r="A549" s="341">
        <v>20805</v>
      </c>
      <c r="B549" s="342" t="s">
        <v>434</v>
      </c>
      <c r="C549" s="359">
        <f>SUM(C550:C557)</f>
        <v>5100.15</v>
      </c>
      <c r="D549" s="359">
        <f>SUM(D550:D557)</f>
        <v>6748</v>
      </c>
      <c r="E549" s="345">
        <f t="shared" si="8"/>
        <v>1.32309834024489</v>
      </c>
      <c r="F549" s="345" t="str">
        <f>IFERROR((D549/#REF!)*100%,"")</f>
        <v/>
      </c>
      <c r="G549" s="345"/>
      <c r="H549" s="352">
        <f>SUM(H550:H557)</f>
        <v>0</v>
      </c>
    </row>
    <row r="550" customHeight="1" spans="1:8">
      <c r="A550" s="341">
        <v>2080501</v>
      </c>
      <c r="B550" s="342" t="s">
        <v>435</v>
      </c>
      <c r="C550" s="353">
        <v>192.85</v>
      </c>
      <c r="D550" s="353">
        <v>378</v>
      </c>
      <c r="E550" s="345">
        <f t="shared" si="8"/>
        <v>1.96007259528131</v>
      </c>
      <c r="F550" s="345" t="str">
        <f>IFERROR((D550/#REF!)*100%,"")</f>
        <v/>
      </c>
      <c r="G550" s="345"/>
      <c r="H550" s="355"/>
    </row>
    <row r="551" customHeight="1" spans="1:8">
      <c r="A551" s="341">
        <v>2080502</v>
      </c>
      <c r="B551" s="342" t="s">
        <v>436</v>
      </c>
      <c r="C551" s="353">
        <v>36.68</v>
      </c>
      <c r="D551" s="353">
        <v>236</v>
      </c>
      <c r="E551" s="345">
        <f t="shared" si="8"/>
        <v>6.4340239912759</v>
      </c>
      <c r="F551" s="345" t="str">
        <f>IFERROR((D551/#REF!)*100%,"")</f>
        <v/>
      </c>
      <c r="G551" s="345"/>
      <c r="H551" s="355"/>
    </row>
    <row r="552" customHeight="1" spans="1:8">
      <c r="A552" s="341">
        <v>2080503</v>
      </c>
      <c r="B552" s="342" t="s">
        <v>437</v>
      </c>
      <c r="C552" s="353"/>
      <c r="D552" s="353"/>
      <c r="E552" s="345" t="str">
        <f t="shared" si="8"/>
        <v/>
      </c>
      <c r="F552" s="345" t="str">
        <f>IFERROR((D552/#REF!)*100%,"")</f>
        <v/>
      </c>
      <c r="G552" s="345"/>
      <c r="H552" s="355"/>
    </row>
    <row r="553" customHeight="1" spans="1:8">
      <c r="A553" s="341">
        <v>2080505</v>
      </c>
      <c r="B553" s="342" t="s">
        <v>438</v>
      </c>
      <c r="C553" s="353">
        <v>1437.62</v>
      </c>
      <c r="D553" s="353">
        <v>1734</v>
      </c>
      <c r="E553" s="345">
        <f t="shared" si="8"/>
        <v>1.20616018141094</v>
      </c>
      <c r="F553" s="345" t="str">
        <f>IFERROR((D553/#REF!)*100%,"")</f>
        <v/>
      </c>
      <c r="G553" s="345"/>
      <c r="H553" s="355"/>
    </row>
    <row r="554" customHeight="1" spans="1:8">
      <c r="A554" s="341">
        <v>2080506</v>
      </c>
      <c r="B554" s="342" t="s">
        <v>439</v>
      </c>
      <c r="C554" s="353">
        <v>347</v>
      </c>
      <c r="D554" s="353">
        <v>338</v>
      </c>
      <c r="E554" s="345">
        <f t="shared" si="8"/>
        <v>0.974063400576369</v>
      </c>
      <c r="F554" s="345" t="str">
        <f>IFERROR((D554/#REF!)*100%,"")</f>
        <v/>
      </c>
      <c r="G554" s="345"/>
      <c r="H554" s="355"/>
    </row>
    <row r="555" customHeight="1" spans="1:8">
      <c r="A555" s="341">
        <v>2080507</v>
      </c>
      <c r="B555" s="342" t="s">
        <v>440</v>
      </c>
      <c r="C555" s="353">
        <v>3086</v>
      </c>
      <c r="D555" s="353">
        <v>4062</v>
      </c>
      <c r="E555" s="345">
        <f t="shared" si="8"/>
        <v>1.31626701231367</v>
      </c>
      <c r="F555" s="345" t="str">
        <f>IFERROR((D555/#REF!)*100%,"")</f>
        <v/>
      </c>
      <c r="G555" s="345"/>
      <c r="H555" s="355"/>
    </row>
    <row r="556" customHeight="1" spans="1:8">
      <c r="A556" s="341">
        <v>2080508</v>
      </c>
      <c r="B556" s="342" t="s">
        <v>441</v>
      </c>
      <c r="C556" s="353"/>
      <c r="D556" s="353"/>
      <c r="E556" s="345" t="str">
        <f t="shared" si="8"/>
        <v/>
      </c>
      <c r="F556" s="345" t="str">
        <f>IFERROR((D556/#REF!)*100%,"")</f>
        <v/>
      </c>
      <c r="G556" s="345"/>
      <c r="H556" s="355"/>
    </row>
    <row r="557" customHeight="1" spans="1:8">
      <c r="A557" s="341">
        <v>2080599</v>
      </c>
      <c r="B557" s="342" t="s">
        <v>442</v>
      </c>
      <c r="C557" s="353"/>
      <c r="D557" s="353"/>
      <c r="E557" s="345" t="str">
        <f t="shared" si="8"/>
        <v/>
      </c>
      <c r="F557" s="345" t="str">
        <f>IFERROR((D557/#REF!)*100%,"")</f>
        <v/>
      </c>
      <c r="G557" s="345"/>
      <c r="H557" s="355"/>
    </row>
    <row r="558" customHeight="1" spans="1:8">
      <c r="A558" s="341">
        <v>20806</v>
      </c>
      <c r="B558" s="342" t="s">
        <v>443</v>
      </c>
      <c r="C558" s="359">
        <f>SUM(C559:C561)</f>
        <v>113.02</v>
      </c>
      <c r="D558" s="359">
        <f>SUM(D559:D561)</f>
        <v>150</v>
      </c>
      <c r="E558" s="345">
        <f t="shared" si="8"/>
        <v>1.32719872588922</v>
      </c>
      <c r="F558" s="345" t="str">
        <f>IFERROR((D558/#REF!)*100%,"")</f>
        <v/>
      </c>
      <c r="G558" s="345"/>
      <c r="H558" s="352">
        <f>SUM(H559:H561)</f>
        <v>0</v>
      </c>
    </row>
    <row r="559" customHeight="1" spans="1:8">
      <c r="A559" s="341">
        <v>2080601</v>
      </c>
      <c r="B559" s="342" t="s">
        <v>444</v>
      </c>
      <c r="C559" s="353"/>
      <c r="D559" s="353"/>
      <c r="E559" s="345" t="str">
        <f t="shared" si="8"/>
        <v/>
      </c>
      <c r="F559" s="345" t="str">
        <f>IFERROR((D559/#REF!)*100%,"")</f>
        <v/>
      </c>
      <c r="G559" s="345"/>
      <c r="H559" s="355"/>
    </row>
    <row r="560" customHeight="1" spans="1:8">
      <c r="A560" s="341">
        <v>2080602</v>
      </c>
      <c r="B560" s="342" t="s">
        <v>445</v>
      </c>
      <c r="C560" s="353">
        <v>91.02</v>
      </c>
      <c r="D560" s="353"/>
      <c r="E560" s="345">
        <f t="shared" si="8"/>
        <v>0</v>
      </c>
      <c r="F560" s="345" t="str">
        <f>IFERROR((D560/#REF!)*100%,"")</f>
        <v/>
      </c>
      <c r="G560" s="345"/>
      <c r="H560" s="355"/>
    </row>
    <row r="561" customHeight="1" spans="1:8">
      <c r="A561" s="341">
        <v>2080699</v>
      </c>
      <c r="B561" s="342" t="s">
        <v>446</v>
      </c>
      <c r="C561" s="353">
        <v>22</v>
      </c>
      <c r="D561" s="353">
        <v>150</v>
      </c>
      <c r="E561" s="345">
        <f t="shared" si="8"/>
        <v>6.81818181818182</v>
      </c>
      <c r="F561" s="345" t="str">
        <f>IFERROR((D561/#REF!)*100%,"")</f>
        <v/>
      </c>
      <c r="G561" s="345"/>
      <c r="H561" s="355"/>
    </row>
    <row r="562" customHeight="1" spans="1:8">
      <c r="A562" s="341">
        <v>20807</v>
      </c>
      <c r="B562" s="342" t="s">
        <v>447</v>
      </c>
      <c r="C562" s="359">
        <f>SUM(C563:C571)</f>
        <v>2160</v>
      </c>
      <c r="D562" s="359">
        <f>SUM(D563:D571)</f>
        <v>1200</v>
      </c>
      <c r="E562" s="345">
        <f t="shared" si="8"/>
        <v>0.555555555555556</v>
      </c>
      <c r="F562" s="345" t="str">
        <f>IFERROR((D562/#REF!)*100%,"")</f>
        <v/>
      </c>
      <c r="G562" s="345"/>
      <c r="H562" s="352">
        <f>SUM(H563:H571)</f>
        <v>0</v>
      </c>
    </row>
    <row r="563" customHeight="1" spans="1:8">
      <c r="A563" s="341">
        <v>2080701</v>
      </c>
      <c r="B563" s="342" t="s">
        <v>448</v>
      </c>
      <c r="C563" s="353"/>
      <c r="D563" s="353"/>
      <c r="E563" s="345" t="str">
        <f t="shared" si="8"/>
        <v/>
      </c>
      <c r="F563" s="345" t="str">
        <f>IFERROR((D563/#REF!)*100%,"")</f>
        <v/>
      </c>
      <c r="G563" s="345"/>
      <c r="H563" s="355"/>
    </row>
    <row r="564" customHeight="1" spans="1:8">
      <c r="A564" s="341">
        <v>2080702</v>
      </c>
      <c r="B564" s="342" t="s">
        <v>449</v>
      </c>
      <c r="C564" s="353"/>
      <c r="D564" s="353"/>
      <c r="E564" s="345" t="str">
        <f t="shared" si="8"/>
        <v/>
      </c>
      <c r="F564" s="345" t="str">
        <f>IFERROR((D564/#REF!)*100%,"")</f>
        <v/>
      </c>
      <c r="G564" s="345"/>
      <c r="H564" s="355"/>
    </row>
    <row r="565" customHeight="1" spans="1:8">
      <c r="A565" s="341">
        <v>2080704</v>
      </c>
      <c r="B565" s="342" t="s">
        <v>450</v>
      </c>
      <c r="C565" s="353"/>
      <c r="D565" s="353">
        <v>1000</v>
      </c>
      <c r="E565" s="345" t="str">
        <f t="shared" si="8"/>
        <v/>
      </c>
      <c r="F565" s="345" t="str">
        <f>IFERROR((D565/#REF!)*100%,"")</f>
        <v/>
      </c>
      <c r="G565" s="345"/>
      <c r="H565" s="355"/>
    </row>
    <row r="566" customHeight="1" spans="1:8">
      <c r="A566" s="341">
        <v>2080705</v>
      </c>
      <c r="B566" s="342" t="s">
        <v>451</v>
      </c>
      <c r="C566" s="353">
        <v>289</v>
      </c>
      <c r="D566" s="353">
        <v>200</v>
      </c>
      <c r="E566" s="345">
        <f t="shared" si="8"/>
        <v>0.692041522491349</v>
      </c>
      <c r="F566" s="345" t="str">
        <f>IFERROR((D566/#REF!)*100%,"")</f>
        <v/>
      </c>
      <c r="G566" s="345"/>
      <c r="H566" s="355"/>
    </row>
    <row r="567" customHeight="1" spans="1:8">
      <c r="A567" s="341">
        <v>2080709</v>
      </c>
      <c r="B567" s="342" t="s">
        <v>452</v>
      </c>
      <c r="C567" s="353"/>
      <c r="D567" s="353"/>
      <c r="E567" s="345" t="str">
        <f t="shared" si="8"/>
        <v/>
      </c>
      <c r="F567" s="345" t="str">
        <f>IFERROR((D567/#REF!)*100%,"")</f>
        <v/>
      </c>
      <c r="G567" s="345"/>
      <c r="H567" s="355"/>
    </row>
    <row r="568" customHeight="1" spans="1:8">
      <c r="A568" s="341">
        <v>2080711</v>
      </c>
      <c r="B568" s="342" t="s">
        <v>453</v>
      </c>
      <c r="C568" s="353"/>
      <c r="D568" s="353"/>
      <c r="E568" s="345" t="str">
        <f t="shared" si="8"/>
        <v/>
      </c>
      <c r="F568" s="345" t="str">
        <f>IFERROR((D568/#REF!)*100%,"")</f>
        <v/>
      </c>
      <c r="G568" s="345"/>
      <c r="H568" s="355"/>
    </row>
    <row r="569" customHeight="1" spans="1:8">
      <c r="A569" s="341">
        <v>2080712</v>
      </c>
      <c r="B569" s="342" t="s">
        <v>454</v>
      </c>
      <c r="C569" s="353"/>
      <c r="D569" s="353"/>
      <c r="E569" s="345" t="str">
        <f t="shared" si="8"/>
        <v/>
      </c>
      <c r="F569" s="345" t="str">
        <f>IFERROR((D569/#REF!)*100%,"")</f>
        <v/>
      </c>
      <c r="G569" s="345"/>
      <c r="H569" s="355"/>
    </row>
    <row r="570" customHeight="1" spans="1:8">
      <c r="A570" s="341">
        <v>2080713</v>
      </c>
      <c r="B570" s="342" t="s">
        <v>455</v>
      </c>
      <c r="C570" s="353">
        <v>1871</v>
      </c>
      <c r="D570" s="353"/>
      <c r="E570" s="345">
        <f t="shared" si="8"/>
        <v>0</v>
      </c>
      <c r="F570" s="345" t="str">
        <f>IFERROR((D570/#REF!)*100%,"")</f>
        <v/>
      </c>
      <c r="G570" s="345"/>
      <c r="H570" s="355"/>
    </row>
    <row r="571" customHeight="1" spans="1:8">
      <c r="A571" s="341">
        <v>2080799</v>
      </c>
      <c r="B571" s="342" t="s">
        <v>456</v>
      </c>
      <c r="C571" s="353"/>
      <c r="D571" s="353"/>
      <c r="E571" s="345" t="str">
        <f t="shared" si="8"/>
        <v/>
      </c>
      <c r="F571" s="345" t="str">
        <f>IFERROR((D571/#REF!)*100%,"")</f>
        <v/>
      </c>
      <c r="G571" s="345"/>
      <c r="H571" s="355"/>
    </row>
    <row r="572" customHeight="1" spans="1:8">
      <c r="A572" s="341">
        <v>20808</v>
      </c>
      <c r="B572" s="342" t="s">
        <v>457</v>
      </c>
      <c r="C572" s="359">
        <f>SUM(C573:C580)</f>
        <v>441.18</v>
      </c>
      <c r="D572" s="359">
        <f>SUM(D573:D580)</f>
        <v>798</v>
      </c>
      <c r="E572" s="345">
        <f t="shared" si="8"/>
        <v>1.80878552971576</v>
      </c>
      <c r="F572" s="345" t="str">
        <f>IFERROR((D572/#REF!)*100%,"")</f>
        <v/>
      </c>
      <c r="G572" s="345"/>
      <c r="H572" s="352">
        <f>SUM(H573:H580)</f>
        <v>0</v>
      </c>
    </row>
    <row r="573" customHeight="1" spans="1:8">
      <c r="A573" s="341">
        <v>2080801</v>
      </c>
      <c r="B573" s="342" t="s">
        <v>458</v>
      </c>
      <c r="C573" s="353">
        <v>243.73</v>
      </c>
      <c r="D573" s="353">
        <v>556</v>
      </c>
      <c r="E573" s="345">
        <f t="shared" si="8"/>
        <v>2.28121281746195</v>
      </c>
      <c r="F573" s="345" t="str">
        <f>IFERROR((D573/#REF!)*100%,"")</f>
        <v/>
      </c>
      <c r="G573" s="345"/>
      <c r="H573" s="355"/>
    </row>
    <row r="574" customHeight="1" spans="1:8">
      <c r="A574" s="341">
        <v>2080802</v>
      </c>
      <c r="B574" s="342" t="s">
        <v>459</v>
      </c>
      <c r="C574" s="353">
        <v>76.23</v>
      </c>
      <c r="D574" s="353">
        <v>133</v>
      </c>
      <c r="E574" s="345">
        <f t="shared" si="8"/>
        <v>1.74471992653811</v>
      </c>
      <c r="F574" s="345" t="str">
        <f>IFERROR((D574/#REF!)*100%,"")</f>
        <v/>
      </c>
      <c r="G574" s="345"/>
      <c r="H574" s="355"/>
    </row>
    <row r="575" customHeight="1" spans="1:8">
      <c r="A575" s="341">
        <v>2080803</v>
      </c>
      <c r="B575" s="342" t="s">
        <v>460</v>
      </c>
      <c r="C575" s="353">
        <v>26.63</v>
      </c>
      <c r="D575" s="353">
        <v>8</v>
      </c>
      <c r="E575" s="345">
        <f t="shared" si="8"/>
        <v>0.300413067968457</v>
      </c>
      <c r="F575" s="345" t="str">
        <f>IFERROR((D575/#REF!)*100%,"")</f>
        <v/>
      </c>
      <c r="G575" s="345"/>
      <c r="H575" s="355"/>
    </row>
    <row r="576" customHeight="1" spans="1:8">
      <c r="A576" s="341">
        <v>2080805</v>
      </c>
      <c r="B576" s="342" t="s">
        <v>461</v>
      </c>
      <c r="C576" s="353">
        <v>51.62</v>
      </c>
      <c r="D576" s="353">
        <v>79</v>
      </c>
      <c r="E576" s="345">
        <f t="shared" si="8"/>
        <v>1.5304145679969</v>
      </c>
      <c r="F576" s="345" t="str">
        <f>IFERROR((D576/#REF!)*100%,"")</f>
        <v/>
      </c>
      <c r="G576" s="345"/>
      <c r="H576" s="355"/>
    </row>
    <row r="577" customHeight="1" spans="1:8">
      <c r="A577" s="341">
        <v>2080806</v>
      </c>
      <c r="B577" s="342" t="s">
        <v>462</v>
      </c>
      <c r="C577" s="353">
        <v>11.55</v>
      </c>
      <c r="D577" s="353">
        <v>18</v>
      </c>
      <c r="E577" s="345">
        <f t="shared" si="8"/>
        <v>1.55844155844156</v>
      </c>
      <c r="F577" s="345" t="str">
        <f>IFERROR((D577/#REF!)*100%,"")</f>
        <v/>
      </c>
      <c r="G577" s="345"/>
      <c r="H577" s="355"/>
    </row>
    <row r="578" customHeight="1" spans="1:8">
      <c r="A578" s="341">
        <v>2080807</v>
      </c>
      <c r="B578" s="342" t="s">
        <v>463</v>
      </c>
      <c r="C578" s="353"/>
      <c r="D578" s="353"/>
      <c r="E578" s="345" t="str">
        <f t="shared" si="8"/>
        <v/>
      </c>
      <c r="F578" s="345" t="str">
        <f>IFERROR((D578/#REF!)*100%,"")</f>
        <v/>
      </c>
      <c r="G578" s="345"/>
      <c r="H578" s="355"/>
    </row>
    <row r="579" customHeight="1" spans="1:8">
      <c r="A579" s="341">
        <v>2080808</v>
      </c>
      <c r="B579" s="342" t="s">
        <v>464</v>
      </c>
      <c r="C579" s="353"/>
      <c r="D579" s="353"/>
      <c r="E579" s="345" t="str">
        <f t="shared" si="8"/>
        <v/>
      </c>
      <c r="F579" s="345" t="str">
        <f>IFERROR((D579/#REF!)*100%,"")</f>
        <v/>
      </c>
      <c r="G579" s="345"/>
      <c r="H579" s="355"/>
    </row>
    <row r="580" customHeight="1" spans="1:8">
      <c r="A580" s="341">
        <v>2080899</v>
      </c>
      <c r="B580" s="342" t="s">
        <v>465</v>
      </c>
      <c r="C580" s="353">
        <v>31.42</v>
      </c>
      <c r="D580" s="353">
        <v>4</v>
      </c>
      <c r="E580" s="345">
        <f t="shared" si="8"/>
        <v>0.127307447485678</v>
      </c>
      <c r="F580" s="345" t="str">
        <f>IFERROR((D580/#REF!)*100%,"")</f>
        <v/>
      </c>
      <c r="G580" s="345"/>
      <c r="H580" s="355"/>
    </row>
    <row r="581" customHeight="1" spans="1:8">
      <c r="A581" s="341">
        <v>20809</v>
      </c>
      <c r="B581" s="342" t="s">
        <v>466</v>
      </c>
      <c r="C581" s="359">
        <f>SUM(C582:C587)</f>
        <v>88.66</v>
      </c>
      <c r="D581" s="359">
        <f>SUM(D582:D587)</f>
        <v>135</v>
      </c>
      <c r="E581" s="345">
        <f t="shared" si="8"/>
        <v>1.52267087750959</v>
      </c>
      <c r="F581" s="345" t="str">
        <f>IFERROR((D581/#REF!)*100%,"")</f>
        <v/>
      </c>
      <c r="G581" s="345"/>
      <c r="H581" s="352">
        <f>SUM(H582:H587)</f>
        <v>0</v>
      </c>
    </row>
    <row r="582" customHeight="1" spans="1:8">
      <c r="A582" s="341">
        <v>2080901</v>
      </c>
      <c r="B582" s="342" t="s">
        <v>467</v>
      </c>
      <c r="C582" s="353">
        <v>88.66</v>
      </c>
      <c r="D582" s="353">
        <v>57</v>
      </c>
      <c r="E582" s="345">
        <f t="shared" ref="E582:E608" si="9">IFERROR((D582/C582)*100%,"")</f>
        <v>0.642905481615159</v>
      </c>
      <c r="F582" s="345" t="str">
        <f>IFERROR((D582/#REF!)*100%,"")</f>
        <v/>
      </c>
      <c r="G582" s="345"/>
      <c r="H582" s="355"/>
    </row>
    <row r="583" customHeight="1" spans="1:8">
      <c r="A583" s="341">
        <v>2080902</v>
      </c>
      <c r="B583" s="342" t="s">
        <v>468</v>
      </c>
      <c r="C583" s="353"/>
      <c r="D583" s="353"/>
      <c r="E583" s="345" t="str">
        <f t="shared" si="9"/>
        <v/>
      </c>
      <c r="F583" s="345" t="str">
        <f>IFERROR((D583/#REF!)*100%,"")</f>
        <v/>
      </c>
      <c r="G583" s="345"/>
      <c r="H583" s="355"/>
    </row>
    <row r="584" customHeight="1" spans="1:8">
      <c r="A584" s="341">
        <v>2080903</v>
      </c>
      <c r="B584" s="342" t="s">
        <v>469</v>
      </c>
      <c r="C584" s="353"/>
      <c r="D584" s="353"/>
      <c r="E584" s="345" t="str">
        <f t="shared" si="9"/>
        <v/>
      </c>
      <c r="F584" s="345" t="str">
        <f>IFERROR((D584/#REF!)*100%,"")</f>
        <v/>
      </c>
      <c r="G584" s="345"/>
      <c r="H584" s="355"/>
    </row>
    <row r="585" customHeight="1" spans="1:8">
      <c r="A585" s="341">
        <v>2080904</v>
      </c>
      <c r="B585" s="342" t="s">
        <v>470</v>
      </c>
      <c r="C585" s="353"/>
      <c r="D585" s="353"/>
      <c r="E585" s="345" t="str">
        <f t="shared" si="9"/>
        <v/>
      </c>
      <c r="F585" s="345" t="str">
        <f>IFERROR((D585/#REF!)*100%,"")</f>
        <v/>
      </c>
      <c r="G585" s="345"/>
      <c r="H585" s="355"/>
    </row>
    <row r="586" customHeight="1" spans="1:8">
      <c r="A586" s="341">
        <v>2080905</v>
      </c>
      <c r="B586" s="342" t="s">
        <v>471</v>
      </c>
      <c r="C586" s="353"/>
      <c r="D586" s="353">
        <v>44</v>
      </c>
      <c r="E586" s="345" t="str">
        <f t="shared" si="9"/>
        <v/>
      </c>
      <c r="F586" s="345" t="str">
        <f>IFERROR((D586/#REF!)*100%,"")</f>
        <v/>
      </c>
      <c r="G586" s="345"/>
      <c r="H586" s="355"/>
    </row>
    <row r="587" customHeight="1" spans="1:8">
      <c r="A587" s="341">
        <v>2080999</v>
      </c>
      <c r="B587" s="342" t="s">
        <v>472</v>
      </c>
      <c r="C587" s="353"/>
      <c r="D587" s="353">
        <v>34</v>
      </c>
      <c r="E587" s="345" t="str">
        <f t="shared" si="9"/>
        <v/>
      </c>
      <c r="F587" s="345" t="str">
        <f>IFERROR((D587/#REF!)*100%,"")</f>
        <v/>
      </c>
      <c r="G587" s="345"/>
      <c r="H587" s="355"/>
    </row>
    <row r="588" customHeight="1" spans="1:8">
      <c r="A588" s="341">
        <v>20810</v>
      </c>
      <c r="B588" s="342" t="s">
        <v>473</v>
      </c>
      <c r="C588" s="359">
        <f>SUM(C589:C595)</f>
        <v>429.16</v>
      </c>
      <c r="D588" s="359">
        <f>SUM(D589:D595)</f>
        <v>178</v>
      </c>
      <c r="E588" s="345">
        <f t="shared" si="9"/>
        <v>0.414763724485041</v>
      </c>
      <c r="F588" s="345" t="str">
        <f>IFERROR((D588/#REF!)*100%,"")</f>
        <v/>
      </c>
      <c r="G588" s="345"/>
      <c r="H588" s="352">
        <f>SUM(H589:H595)</f>
        <v>0</v>
      </c>
    </row>
    <row r="589" customHeight="1" spans="1:8">
      <c r="A589" s="341">
        <v>2081001</v>
      </c>
      <c r="B589" s="342" t="s">
        <v>474</v>
      </c>
      <c r="C589" s="353"/>
      <c r="D589" s="353"/>
      <c r="E589" s="345" t="str">
        <f t="shared" si="9"/>
        <v/>
      </c>
      <c r="F589" s="345" t="str">
        <f>IFERROR((D589/#REF!)*100%,"")</f>
        <v/>
      </c>
      <c r="G589" s="345"/>
      <c r="H589" s="355"/>
    </row>
    <row r="590" customHeight="1" spans="1:8">
      <c r="A590" s="341">
        <v>2081002</v>
      </c>
      <c r="B590" s="342" t="s">
        <v>475</v>
      </c>
      <c r="C590" s="353">
        <v>170.64</v>
      </c>
      <c r="D590" s="353">
        <v>99</v>
      </c>
      <c r="E590" s="345">
        <f t="shared" si="9"/>
        <v>0.580168776371308</v>
      </c>
      <c r="F590" s="345" t="str">
        <f>IFERROR((D590/#REF!)*100%,"")</f>
        <v/>
      </c>
      <c r="G590" s="345"/>
      <c r="H590" s="355"/>
    </row>
    <row r="591" customHeight="1" spans="1:8">
      <c r="A591" s="341">
        <v>2081003</v>
      </c>
      <c r="B591" s="342" t="s">
        <v>476</v>
      </c>
      <c r="C591" s="353"/>
      <c r="D591" s="353"/>
      <c r="E591" s="345" t="str">
        <f t="shared" si="9"/>
        <v/>
      </c>
      <c r="F591" s="345" t="str">
        <f>IFERROR((D591/#REF!)*100%,"")</f>
        <v/>
      </c>
      <c r="G591" s="345"/>
      <c r="H591" s="355"/>
    </row>
    <row r="592" customHeight="1" spans="1:8">
      <c r="A592" s="341">
        <v>2081004</v>
      </c>
      <c r="B592" s="342" t="s">
        <v>477</v>
      </c>
      <c r="C592" s="353"/>
      <c r="D592" s="353"/>
      <c r="E592" s="345" t="str">
        <f t="shared" si="9"/>
        <v/>
      </c>
      <c r="F592" s="345" t="str">
        <f>IFERROR((D592/#REF!)*100%,"")</f>
        <v/>
      </c>
      <c r="G592" s="345"/>
      <c r="H592" s="355"/>
    </row>
    <row r="593" customHeight="1" spans="1:8">
      <c r="A593" s="341">
        <v>2081005</v>
      </c>
      <c r="B593" s="342" t="s">
        <v>478</v>
      </c>
      <c r="C593" s="353">
        <v>24</v>
      </c>
      <c r="D593" s="353"/>
      <c r="E593" s="345">
        <f t="shared" si="9"/>
        <v>0</v>
      </c>
      <c r="F593" s="345" t="str">
        <f>IFERROR((D593/#REF!)*100%,"")</f>
        <v/>
      </c>
      <c r="G593" s="345"/>
      <c r="H593" s="355"/>
    </row>
    <row r="594" customHeight="1" spans="1:8">
      <c r="A594" s="341">
        <v>2081006</v>
      </c>
      <c r="B594" s="342" t="s">
        <v>479</v>
      </c>
      <c r="C594" s="353">
        <v>224.27</v>
      </c>
      <c r="D594" s="353">
        <v>79</v>
      </c>
      <c r="E594" s="345">
        <f t="shared" si="9"/>
        <v>0.352253979578187</v>
      </c>
      <c r="F594" s="345" t="str">
        <f>IFERROR((D594/#REF!)*100%,"")</f>
        <v/>
      </c>
      <c r="G594" s="345"/>
      <c r="H594" s="355"/>
    </row>
    <row r="595" customHeight="1" spans="1:8">
      <c r="A595" s="341">
        <v>2081099</v>
      </c>
      <c r="B595" s="342" t="s">
        <v>480</v>
      </c>
      <c r="C595" s="353">
        <v>10.25</v>
      </c>
      <c r="D595" s="353"/>
      <c r="E595" s="345">
        <f t="shared" si="9"/>
        <v>0</v>
      </c>
      <c r="F595" s="345" t="str">
        <f>IFERROR((D595/#REF!)*100%,"")</f>
        <v/>
      </c>
      <c r="G595" s="345"/>
      <c r="H595" s="355"/>
    </row>
    <row r="596" customHeight="1" spans="1:8">
      <c r="A596" s="341">
        <v>20811</v>
      </c>
      <c r="B596" s="342" t="s">
        <v>481</v>
      </c>
      <c r="C596" s="359">
        <f>SUM(C597:C604)</f>
        <v>375.78</v>
      </c>
      <c r="D596" s="359">
        <f>SUM(D597:D604)</f>
        <v>109</v>
      </c>
      <c r="E596" s="345">
        <f t="shared" si="9"/>
        <v>0.290063334930012</v>
      </c>
      <c r="F596" s="345" t="str">
        <f>IFERROR((D596/#REF!)*100%,"")</f>
        <v/>
      </c>
      <c r="G596" s="345"/>
      <c r="H596" s="352">
        <f>SUM(H597:H604)</f>
        <v>0</v>
      </c>
    </row>
    <row r="597" customHeight="1" spans="1:8">
      <c r="A597" s="341">
        <v>2081101</v>
      </c>
      <c r="B597" s="342" t="s">
        <v>65</v>
      </c>
      <c r="C597" s="353">
        <v>24.55</v>
      </c>
      <c r="D597" s="353">
        <v>28</v>
      </c>
      <c r="E597" s="345">
        <f t="shared" si="9"/>
        <v>1.14052953156823</v>
      </c>
      <c r="F597" s="345" t="str">
        <f>IFERROR((D597/#REF!)*100%,"")</f>
        <v/>
      </c>
      <c r="G597" s="345"/>
      <c r="H597" s="355"/>
    </row>
    <row r="598" customHeight="1" spans="1:8">
      <c r="A598" s="341">
        <v>2081102</v>
      </c>
      <c r="B598" s="342" t="s">
        <v>66</v>
      </c>
      <c r="C598" s="353"/>
      <c r="D598" s="353">
        <v>1</v>
      </c>
      <c r="E598" s="345" t="str">
        <f t="shared" si="9"/>
        <v/>
      </c>
      <c r="F598" s="345" t="str">
        <f>IFERROR((D598/#REF!)*100%,"")</f>
        <v/>
      </c>
      <c r="G598" s="345"/>
      <c r="H598" s="355"/>
    </row>
    <row r="599" customHeight="1" spans="1:8">
      <c r="A599" s="341">
        <v>2081103</v>
      </c>
      <c r="B599" s="342" t="s">
        <v>67</v>
      </c>
      <c r="C599" s="353"/>
      <c r="D599" s="353"/>
      <c r="E599" s="345" t="str">
        <f t="shared" si="9"/>
        <v/>
      </c>
      <c r="F599" s="345" t="str">
        <f>IFERROR((D599/#REF!)*100%,"")</f>
        <v/>
      </c>
      <c r="G599" s="345"/>
      <c r="H599" s="355"/>
    </row>
    <row r="600" customHeight="1" spans="1:8">
      <c r="A600" s="341">
        <v>2081104</v>
      </c>
      <c r="B600" s="342" t="s">
        <v>482</v>
      </c>
      <c r="C600" s="353">
        <v>13.37</v>
      </c>
      <c r="D600" s="353"/>
      <c r="E600" s="345">
        <f t="shared" si="9"/>
        <v>0</v>
      </c>
      <c r="F600" s="345" t="str">
        <f>IFERROR((D600/#REF!)*100%,"")</f>
        <v/>
      </c>
      <c r="G600" s="345"/>
      <c r="H600" s="355"/>
    </row>
    <row r="601" customHeight="1" spans="1:8">
      <c r="A601" s="341">
        <v>2081105</v>
      </c>
      <c r="B601" s="342" t="s">
        <v>483</v>
      </c>
      <c r="C601" s="353">
        <v>2</v>
      </c>
      <c r="D601" s="353"/>
      <c r="E601" s="345">
        <f t="shared" si="9"/>
        <v>0</v>
      </c>
      <c r="F601" s="345" t="str">
        <f>IFERROR((D601/#REF!)*100%,"")</f>
        <v/>
      </c>
      <c r="G601" s="345"/>
      <c r="H601" s="355"/>
    </row>
    <row r="602" customHeight="1" spans="1:8">
      <c r="A602" s="341">
        <v>2081106</v>
      </c>
      <c r="B602" s="342" t="s">
        <v>484</v>
      </c>
      <c r="C602" s="353"/>
      <c r="D602" s="353"/>
      <c r="E602" s="345" t="str">
        <f t="shared" si="9"/>
        <v/>
      </c>
      <c r="F602" s="345" t="str">
        <f>IFERROR((D602/#REF!)*100%,"")</f>
        <v/>
      </c>
      <c r="G602" s="345"/>
      <c r="H602" s="355"/>
    </row>
    <row r="603" customHeight="1" spans="1:8">
      <c r="A603" s="341">
        <v>2081107</v>
      </c>
      <c r="B603" s="342" t="s">
        <v>485</v>
      </c>
      <c r="C603" s="353">
        <v>300.04</v>
      </c>
      <c r="D603" s="353">
        <v>80</v>
      </c>
      <c r="E603" s="345">
        <f t="shared" si="9"/>
        <v>0.26663111585122</v>
      </c>
      <c r="F603" s="345" t="str">
        <f>IFERROR((D603/#REF!)*100%,"")</f>
        <v/>
      </c>
      <c r="G603" s="345"/>
      <c r="H603" s="355"/>
    </row>
    <row r="604" customHeight="1" spans="1:8">
      <c r="A604" s="341">
        <v>2081199</v>
      </c>
      <c r="B604" s="342" t="s">
        <v>486</v>
      </c>
      <c r="C604" s="353">
        <v>35.82</v>
      </c>
      <c r="D604" s="353"/>
      <c r="E604" s="345">
        <f t="shared" si="9"/>
        <v>0</v>
      </c>
      <c r="F604" s="345" t="str">
        <f>IFERROR((D604/#REF!)*100%,"")</f>
        <v/>
      </c>
      <c r="G604" s="345"/>
      <c r="H604" s="355"/>
    </row>
    <row r="605" customHeight="1" spans="1:8">
      <c r="A605" s="341">
        <v>20816</v>
      </c>
      <c r="B605" s="342" t="s">
        <v>487</v>
      </c>
      <c r="C605" s="359">
        <f>SUM(C606:C610)</f>
        <v>7.76</v>
      </c>
      <c r="D605" s="359">
        <f>SUM(D606:D610)</f>
        <v>22</v>
      </c>
      <c r="E605" s="345">
        <f t="shared" si="9"/>
        <v>2.83505154639175</v>
      </c>
      <c r="F605" s="345" t="str">
        <f>IFERROR((D605/#REF!)*100%,"")</f>
        <v/>
      </c>
      <c r="G605" s="345"/>
      <c r="H605" s="352">
        <f>SUM(H606:H610)</f>
        <v>0</v>
      </c>
    </row>
    <row r="606" customHeight="1" spans="1:8">
      <c r="A606" s="341">
        <v>2081601</v>
      </c>
      <c r="B606" s="342" t="s">
        <v>65</v>
      </c>
      <c r="C606" s="353">
        <v>7.76</v>
      </c>
      <c r="D606" s="353">
        <v>20</v>
      </c>
      <c r="E606" s="345">
        <f t="shared" si="9"/>
        <v>2.57731958762887</v>
      </c>
      <c r="F606" s="345" t="str">
        <f>IFERROR((D606/#REF!)*100%,"")</f>
        <v/>
      </c>
      <c r="G606" s="345"/>
      <c r="H606" s="355"/>
    </row>
    <row r="607" customHeight="1" spans="1:8">
      <c r="A607" s="341">
        <v>2081602</v>
      </c>
      <c r="B607" s="342" t="s">
        <v>66</v>
      </c>
      <c r="C607" s="353"/>
      <c r="D607" s="353"/>
      <c r="E607" s="345" t="str">
        <f t="shared" si="9"/>
        <v/>
      </c>
      <c r="F607" s="345" t="str">
        <f>IFERROR((D607/#REF!)*100%,"")</f>
        <v/>
      </c>
      <c r="G607" s="345"/>
      <c r="H607" s="355"/>
    </row>
    <row r="608" customHeight="1" spans="1:8">
      <c r="A608" s="341">
        <v>2081603</v>
      </c>
      <c r="B608" s="341" t="s">
        <v>67</v>
      </c>
      <c r="C608" s="353"/>
      <c r="D608" s="353"/>
      <c r="E608" s="345" t="str">
        <f t="shared" si="9"/>
        <v/>
      </c>
      <c r="F608" s="345" t="str">
        <f>IFERROR((D608/#REF!)*100%,"")</f>
        <v/>
      </c>
      <c r="G608" s="345"/>
      <c r="H608" s="355"/>
    </row>
    <row r="609" customHeight="1" spans="1:9">
      <c r="A609" s="341">
        <v>2081650</v>
      </c>
      <c r="B609" s="369" t="s">
        <v>74</v>
      </c>
      <c r="C609" s="370"/>
      <c r="D609" s="353"/>
      <c r="E609" s="345" t="str">
        <f>IFERROR((#REF!/D609)*100%,"")</f>
        <v/>
      </c>
      <c r="F609" s="345" t="str">
        <f>IFERROR((#REF!/#REF!)*100%,"")</f>
        <v/>
      </c>
      <c r="G609" s="345"/>
      <c r="H609" s="355"/>
      <c r="I609" s="371"/>
    </row>
    <row r="610" customHeight="1" spans="1:8">
      <c r="A610" s="341">
        <v>2081699</v>
      </c>
      <c r="B610" s="342" t="s">
        <v>488</v>
      </c>
      <c r="C610" s="353"/>
      <c r="D610" s="353">
        <v>2</v>
      </c>
      <c r="E610" s="345" t="str">
        <f t="shared" ref="E610:E673" si="10">IFERROR((D610/C610)*100%,"")</f>
        <v/>
      </c>
      <c r="F610" s="345" t="str">
        <f>IFERROR((D610/#REF!)*100%,"")</f>
        <v/>
      </c>
      <c r="G610" s="345"/>
      <c r="H610" s="355"/>
    </row>
    <row r="611" customHeight="1" spans="1:8">
      <c r="A611" s="341">
        <v>20819</v>
      </c>
      <c r="B611" s="342" t="s">
        <v>489</v>
      </c>
      <c r="C611" s="359">
        <f>SUM(C612:C613)</f>
        <v>3629</v>
      </c>
      <c r="D611" s="359">
        <f>SUM(D612:D613)</f>
        <v>0</v>
      </c>
      <c r="E611" s="345">
        <f t="shared" si="10"/>
        <v>0</v>
      </c>
      <c r="F611" s="345" t="str">
        <f>IFERROR((D611/#REF!)*100%,"")</f>
        <v/>
      </c>
      <c r="G611" s="345"/>
      <c r="H611" s="352">
        <f>SUM(H612:H613)</f>
        <v>0</v>
      </c>
    </row>
    <row r="612" customHeight="1" spans="1:8">
      <c r="A612" s="341">
        <v>2081901</v>
      </c>
      <c r="B612" s="342" t="s">
        <v>490</v>
      </c>
      <c r="C612" s="353">
        <v>3629</v>
      </c>
      <c r="D612" s="353"/>
      <c r="E612" s="345">
        <f t="shared" si="10"/>
        <v>0</v>
      </c>
      <c r="F612" s="345" t="str">
        <f>IFERROR((D612/#REF!)*100%,"")</f>
        <v/>
      </c>
      <c r="G612" s="345"/>
      <c r="H612" s="355"/>
    </row>
    <row r="613" customHeight="1" spans="1:8">
      <c r="A613" s="341">
        <v>2081902</v>
      </c>
      <c r="B613" s="342" t="s">
        <v>491</v>
      </c>
      <c r="C613" s="353"/>
      <c r="D613" s="353"/>
      <c r="E613" s="345" t="str">
        <f t="shared" si="10"/>
        <v/>
      </c>
      <c r="F613" s="345" t="str">
        <f>IFERROR((D613/#REF!)*100%,"")</f>
        <v/>
      </c>
      <c r="G613" s="345"/>
      <c r="H613" s="355"/>
    </row>
    <row r="614" customHeight="1" spans="1:8">
      <c r="A614" s="341">
        <v>20820</v>
      </c>
      <c r="B614" s="342" t="s">
        <v>492</v>
      </c>
      <c r="C614" s="359">
        <f>SUM(C615:C616)</f>
        <v>163</v>
      </c>
      <c r="D614" s="359">
        <f>SUM(D615:D616)</f>
        <v>0</v>
      </c>
      <c r="E614" s="345">
        <f t="shared" si="10"/>
        <v>0</v>
      </c>
      <c r="F614" s="345" t="str">
        <f>IFERROR((D614/#REF!)*100%,"")</f>
        <v/>
      </c>
      <c r="G614" s="345"/>
      <c r="H614" s="352">
        <f>SUM(H615:H616)</f>
        <v>0</v>
      </c>
    </row>
    <row r="615" customHeight="1" spans="1:8">
      <c r="A615" s="341">
        <v>2082001</v>
      </c>
      <c r="B615" s="342" t="s">
        <v>493</v>
      </c>
      <c r="C615" s="353">
        <v>163</v>
      </c>
      <c r="D615" s="353"/>
      <c r="E615" s="345">
        <f t="shared" si="10"/>
        <v>0</v>
      </c>
      <c r="F615" s="345" t="str">
        <f>IFERROR((D615/#REF!)*100%,"")</f>
        <v/>
      </c>
      <c r="G615" s="345"/>
      <c r="H615" s="355"/>
    </row>
    <row r="616" customHeight="1" spans="1:8">
      <c r="A616" s="341">
        <v>2082002</v>
      </c>
      <c r="B616" s="342" t="s">
        <v>494</v>
      </c>
      <c r="C616" s="353"/>
      <c r="D616" s="353"/>
      <c r="E616" s="345" t="str">
        <f t="shared" si="10"/>
        <v/>
      </c>
      <c r="F616" s="345" t="str">
        <f>IFERROR((D616/#REF!)*100%,"")</f>
        <v/>
      </c>
      <c r="G616" s="345"/>
      <c r="H616" s="355"/>
    </row>
    <row r="617" customHeight="1" spans="1:8">
      <c r="A617" s="341">
        <v>20821</v>
      </c>
      <c r="B617" s="342" t="s">
        <v>495</v>
      </c>
      <c r="C617" s="359">
        <f>SUM(C618:C619)</f>
        <v>483</v>
      </c>
      <c r="D617" s="359">
        <f>SUM(D618:D619)</f>
        <v>0</v>
      </c>
      <c r="E617" s="345">
        <f t="shared" si="10"/>
        <v>0</v>
      </c>
      <c r="F617" s="345" t="str">
        <f>IFERROR((D617/#REF!)*100%,"")</f>
        <v/>
      </c>
      <c r="G617" s="345"/>
      <c r="H617" s="352">
        <f>SUM(H618:H619)</f>
        <v>0</v>
      </c>
    </row>
    <row r="618" customHeight="1" spans="1:8">
      <c r="A618" s="341">
        <v>2082101</v>
      </c>
      <c r="B618" s="342" t="s">
        <v>496</v>
      </c>
      <c r="C618" s="353">
        <v>72</v>
      </c>
      <c r="D618" s="353"/>
      <c r="E618" s="345">
        <f t="shared" si="10"/>
        <v>0</v>
      </c>
      <c r="F618" s="345" t="str">
        <f>IFERROR((D618/#REF!)*100%,"")</f>
        <v/>
      </c>
      <c r="G618" s="345"/>
      <c r="H618" s="355"/>
    </row>
    <row r="619" customHeight="1" spans="1:8">
      <c r="A619" s="341">
        <v>2082102</v>
      </c>
      <c r="B619" s="342" t="s">
        <v>497</v>
      </c>
      <c r="C619" s="353">
        <v>411</v>
      </c>
      <c r="D619" s="353"/>
      <c r="E619" s="345">
        <f t="shared" si="10"/>
        <v>0</v>
      </c>
      <c r="F619" s="345" t="str">
        <f>IFERROR((D619/#REF!)*100%,"")</f>
        <v/>
      </c>
      <c r="G619" s="345"/>
      <c r="H619" s="355"/>
    </row>
    <row r="620" customHeight="1" spans="1:8">
      <c r="A620" s="341">
        <v>20824</v>
      </c>
      <c r="B620" s="342" t="s">
        <v>498</v>
      </c>
      <c r="C620" s="359">
        <f>SUM(C621:C622)</f>
        <v>0</v>
      </c>
      <c r="D620" s="359">
        <f>SUM(D621:D622)</f>
        <v>0</v>
      </c>
      <c r="E620" s="345" t="str">
        <f t="shared" si="10"/>
        <v/>
      </c>
      <c r="F620" s="345" t="str">
        <f>IFERROR((D620/#REF!)*100%,"")</f>
        <v/>
      </c>
      <c r="G620" s="345"/>
      <c r="H620" s="352">
        <f>SUM(H621:H622)</f>
        <v>0</v>
      </c>
    </row>
    <row r="621" customHeight="1" spans="1:8">
      <c r="A621" s="341">
        <v>2082401</v>
      </c>
      <c r="B621" s="342" t="s">
        <v>499</v>
      </c>
      <c r="C621" s="353"/>
      <c r="D621" s="353"/>
      <c r="E621" s="345" t="str">
        <f t="shared" si="10"/>
        <v/>
      </c>
      <c r="F621" s="345" t="str">
        <f>IFERROR((D621/#REF!)*100%,"")</f>
        <v/>
      </c>
      <c r="G621" s="345"/>
      <c r="H621" s="355"/>
    </row>
    <row r="622" customHeight="1" spans="1:8">
      <c r="A622" s="341">
        <v>2082402</v>
      </c>
      <c r="B622" s="342" t="s">
        <v>500</v>
      </c>
      <c r="C622" s="353"/>
      <c r="D622" s="353"/>
      <c r="E622" s="345" t="str">
        <f t="shared" si="10"/>
        <v/>
      </c>
      <c r="F622" s="345" t="str">
        <f>IFERROR((D622/#REF!)*100%,"")</f>
        <v/>
      </c>
      <c r="G622" s="345"/>
      <c r="H622" s="355"/>
    </row>
    <row r="623" customHeight="1" spans="1:8">
      <c r="A623" s="341">
        <v>20825</v>
      </c>
      <c r="B623" s="342" t="s">
        <v>501</v>
      </c>
      <c r="C623" s="359">
        <f>SUM(C624:C625)</f>
        <v>0</v>
      </c>
      <c r="D623" s="359">
        <f>SUM(D624:D625)</f>
        <v>13</v>
      </c>
      <c r="E623" s="345" t="str">
        <f t="shared" si="10"/>
        <v/>
      </c>
      <c r="F623" s="345" t="str">
        <f>IFERROR((D623/#REF!)*100%,"")</f>
        <v/>
      </c>
      <c r="G623" s="345"/>
      <c r="H623" s="352">
        <f>SUM(H624:H625)</f>
        <v>0</v>
      </c>
    </row>
    <row r="624" customHeight="1" spans="1:8">
      <c r="A624" s="341">
        <v>2082501</v>
      </c>
      <c r="B624" s="342" t="s">
        <v>502</v>
      </c>
      <c r="C624" s="353"/>
      <c r="D624" s="353">
        <v>13</v>
      </c>
      <c r="E624" s="345" t="str">
        <f t="shared" si="10"/>
        <v/>
      </c>
      <c r="F624" s="345" t="str">
        <f>IFERROR((D624/#REF!)*100%,"")</f>
        <v/>
      </c>
      <c r="G624" s="345"/>
      <c r="H624" s="355"/>
    </row>
    <row r="625" customHeight="1" spans="1:8">
      <c r="A625" s="341">
        <v>2082502</v>
      </c>
      <c r="B625" s="342" t="s">
        <v>503</v>
      </c>
      <c r="C625" s="353"/>
      <c r="D625" s="353"/>
      <c r="E625" s="345" t="str">
        <f t="shared" si="10"/>
        <v/>
      </c>
      <c r="F625" s="345" t="str">
        <f>IFERROR((D625/#REF!)*100%,"")</f>
        <v/>
      </c>
      <c r="G625" s="345"/>
      <c r="H625" s="355"/>
    </row>
    <row r="626" customHeight="1" spans="1:8">
      <c r="A626" s="341">
        <v>20826</v>
      </c>
      <c r="B626" s="342" t="s">
        <v>504</v>
      </c>
      <c r="C626" s="359">
        <f>SUM(C627:C629)</f>
        <v>694</v>
      </c>
      <c r="D626" s="359">
        <f>SUM(D627:D629)</f>
        <v>436</v>
      </c>
      <c r="E626" s="345">
        <f t="shared" si="10"/>
        <v>0.628242074927954</v>
      </c>
      <c r="F626" s="345" t="str">
        <f>IFERROR((D626/#REF!)*100%,"")</f>
        <v/>
      </c>
      <c r="G626" s="345"/>
      <c r="H626" s="352">
        <f>SUM(H627:H629)</f>
        <v>0</v>
      </c>
    </row>
    <row r="627" customHeight="1" spans="1:8">
      <c r="A627" s="341">
        <v>2082601</v>
      </c>
      <c r="B627" s="342" t="s">
        <v>505</v>
      </c>
      <c r="C627" s="353"/>
      <c r="D627" s="353"/>
      <c r="E627" s="345" t="str">
        <f t="shared" si="10"/>
        <v/>
      </c>
      <c r="F627" s="345" t="str">
        <f>IFERROR((D627/#REF!)*100%,"")</f>
        <v/>
      </c>
      <c r="G627" s="345"/>
      <c r="H627" s="355"/>
    </row>
    <row r="628" customHeight="1" spans="1:8">
      <c r="A628" s="341">
        <v>2082602</v>
      </c>
      <c r="B628" s="342" t="s">
        <v>506</v>
      </c>
      <c r="C628" s="353">
        <v>694</v>
      </c>
      <c r="D628" s="353">
        <v>436</v>
      </c>
      <c r="E628" s="345">
        <f t="shared" si="10"/>
        <v>0.628242074927954</v>
      </c>
      <c r="F628" s="345" t="str">
        <f>IFERROR((D628/#REF!)*100%,"")</f>
        <v/>
      </c>
      <c r="G628" s="345"/>
      <c r="H628" s="355"/>
    </row>
    <row r="629" customHeight="1" spans="1:8">
      <c r="A629" s="341">
        <v>2082699</v>
      </c>
      <c r="B629" s="342" t="s">
        <v>507</v>
      </c>
      <c r="C629" s="353"/>
      <c r="D629" s="353"/>
      <c r="E629" s="345" t="str">
        <f t="shared" si="10"/>
        <v/>
      </c>
      <c r="F629" s="345" t="str">
        <f>IFERROR((D629/#REF!)*100%,"")</f>
        <v/>
      </c>
      <c r="G629" s="345"/>
      <c r="H629" s="355"/>
    </row>
    <row r="630" customHeight="1" spans="1:8">
      <c r="A630" s="341">
        <v>20827</v>
      </c>
      <c r="B630" s="342" t="s">
        <v>508</v>
      </c>
      <c r="C630" s="359">
        <f>SUM(C631:C633)</f>
        <v>0</v>
      </c>
      <c r="D630" s="359">
        <f>SUM(D631:D633)</f>
        <v>0</v>
      </c>
      <c r="E630" s="345" t="str">
        <f t="shared" si="10"/>
        <v/>
      </c>
      <c r="F630" s="345" t="str">
        <f>IFERROR((D630/#REF!)*100%,"")</f>
        <v/>
      </c>
      <c r="G630" s="345"/>
      <c r="H630" s="352">
        <f>SUM(H631:H633)</f>
        <v>0</v>
      </c>
    </row>
    <row r="631" customHeight="1" spans="1:8">
      <c r="A631" s="341">
        <v>2082701</v>
      </c>
      <c r="B631" s="342" t="s">
        <v>509</v>
      </c>
      <c r="C631" s="353"/>
      <c r="D631" s="353"/>
      <c r="E631" s="345" t="str">
        <f t="shared" si="10"/>
        <v/>
      </c>
      <c r="F631" s="345" t="str">
        <f>IFERROR((D631/#REF!)*100%,"")</f>
        <v/>
      </c>
      <c r="G631" s="345"/>
      <c r="H631" s="355"/>
    </row>
    <row r="632" customHeight="1" spans="1:8">
      <c r="A632" s="341">
        <v>2082702</v>
      </c>
      <c r="B632" s="342" t="s">
        <v>510</v>
      </c>
      <c r="C632" s="353"/>
      <c r="D632" s="353"/>
      <c r="E632" s="345" t="str">
        <f t="shared" si="10"/>
        <v/>
      </c>
      <c r="F632" s="345" t="str">
        <f>IFERROR((D632/#REF!)*100%,"")</f>
        <v/>
      </c>
      <c r="G632" s="345"/>
      <c r="H632" s="355"/>
    </row>
    <row r="633" customHeight="1" spans="1:8">
      <c r="A633" s="341">
        <v>2082799</v>
      </c>
      <c r="B633" s="342" t="s">
        <v>511</v>
      </c>
      <c r="C633" s="353"/>
      <c r="D633" s="353"/>
      <c r="E633" s="345" t="str">
        <f t="shared" si="10"/>
        <v/>
      </c>
      <c r="F633" s="345" t="str">
        <f>IFERROR((D633/#REF!)*100%,"")</f>
        <v/>
      </c>
      <c r="G633" s="345"/>
      <c r="H633" s="355"/>
    </row>
    <row r="634" customHeight="1" spans="1:8">
      <c r="A634" s="341">
        <v>20828</v>
      </c>
      <c r="B634" s="341" t="s">
        <v>512</v>
      </c>
      <c r="C634" s="359">
        <f>SUM(C635:C641)</f>
        <v>124.23</v>
      </c>
      <c r="D634" s="359">
        <f>SUM(D635:D641)</f>
        <v>125</v>
      </c>
      <c r="E634" s="345">
        <f t="shared" si="10"/>
        <v>1.00619818079369</v>
      </c>
      <c r="F634" s="345" t="str">
        <f>IFERROR((D634/#REF!)*100%,"")</f>
        <v/>
      </c>
      <c r="G634" s="345"/>
      <c r="H634" s="352">
        <f>SUM(H635:H641)</f>
        <v>0</v>
      </c>
    </row>
    <row r="635" customHeight="1" spans="1:8">
      <c r="A635" s="341">
        <v>2082801</v>
      </c>
      <c r="B635" s="342" t="s">
        <v>65</v>
      </c>
      <c r="C635" s="353">
        <v>34.59</v>
      </c>
      <c r="D635" s="353">
        <v>38</v>
      </c>
      <c r="E635" s="345">
        <f t="shared" si="10"/>
        <v>1.09858340560856</v>
      </c>
      <c r="F635" s="345" t="str">
        <f>IFERROR((D635/#REF!)*100%,"")</f>
        <v/>
      </c>
      <c r="G635" s="345"/>
      <c r="H635" s="355"/>
    </row>
    <row r="636" customHeight="1" spans="1:8">
      <c r="A636" s="341">
        <v>2082802</v>
      </c>
      <c r="B636" s="342" t="s">
        <v>66</v>
      </c>
      <c r="C636" s="353"/>
      <c r="D636" s="353">
        <v>3</v>
      </c>
      <c r="E636" s="345" t="str">
        <f t="shared" si="10"/>
        <v/>
      </c>
      <c r="F636" s="345" t="str">
        <f>IFERROR((D636/#REF!)*100%,"")</f>
        <v/>
      </c>
      <c r="G636" s="345"/>
      <c r="H636" s="355"/>
    </row>
    <row r="637" customHeight="1" spans="1:8">
      <c r="A637" s="341">
        <v>2082803</v>
      </c>
      <c r="B637" s="342" t="s">
        <v>67</v>
      </c>
      <c r="C637" s="353"/>
      <c r="D637" s="353"/>
      <c r="E637" s="345" t="str">
        <f t="shared" si="10"/>
        <v/>
      </c>
      <c r="F637" s="345" t="str">
        <f>IFERROR((D637/#REF!)*100%,"")</f>
        <v/>
      </c>
      <c r="G637" s="345"/>
      <c r="H637" s="355"/>
    </row>
    <row r="638" customHeight="1" spans="1:8">
      <c r="A638" s="341">
        <v>2082804</v>
      </c>
      <c r="B638" s="342" t="s">
        <v>513</v>
      </c>
      <c r="C638" s="353">
        <v>25.5</v>
      </c>
      <c r="D638" s="353">
        <v>20</v>
      </c>
      <c r="E638" s="345">
        <f t="shared" si="10"/>
        <v>0.784313725490196</v>
      </c>
      <c r="F638" s="345" t="str">
        <f>IFERROR((D638/#REF!)*100%,"")</f>
        <v/>
      </c>
      <c r="G638" s="345"/>
      <c r="H638" s="355"/>
    </row>
    <row r="639" customHeight="1" spans="1:8">
      <c r="A639" s="341">
        <v>2082805</v>
      </c>
      <c r="B639" s="342" t="s">
        <v>514</v>
      </c>
      <c r="C639" s="353"/>
      <c r="D639" s="353"/>
      <c r="E639" s="345" t="str">
        <f t="shared" si="10"/>
        <v/>
      </c>
      <c r="F639" s="345" t="str">
        <f>IFERROR((D639/#REF!)*100%,"")</f>
        <v/>
      </c>
      <c r="G639" s="345"/>
      <c r="H639" s="355"/>
    </row>
    <row r="640" customHeight="1" spans="1:8">
      <c r="A640" s="341">
        <v>2082850</v>
      </c>
      <c r="B640" s="342" t="s">
        <v>74</v>
      </c>
      <c r="C640" s="353">
        <v>64.14</v>
      </c>
      <c r="D640" s="353">
        <v>64</v>
      </c>
      <c r="E640" s="345">
        <f t="shared" si="10"/>
        <v>0.997817274711568</v>
      </c>
      <c r="F640" s="345" t="str">
        <f>IFERROR((D640/#REF!)*100%,"")</f>
        <v/>
      </c>
      <c r="G640" s="345"/>
      <c r="H640" s="355"/>
    </row>
    <row r="641" customHeight="1" spans="1:8">
      <c r="A641" s="341">
        <v>2082899</v>
      </c>
      <c r="B641" s="342" t="s">
        <v>515</v>
      </c>
      <c r="C641" s="353"/>
      <c r="D641" s="353"/>
      <c r="E641" s="345" t="str">
        <f t="shared" si="10"/>
        <v/>
      </c>
      <c r="F641" s="345" t="str">
        <f>IFERROR((D641/#REF!)*100%,"")</f>
        <v/>
      </c>
      <c r="G641" s="345"/>
      <c r="H641" s="355"/>
    </row>
    <row r="642" customHeight="1" spans="1:8">
      <c r="A642" s="341">
        <v>20830</v>
      </c>
      <c r="B642" s="342" t="s">
        <v>516</v>
      </c>
      <c r="C642" s="359">
        <f>SUM(C643:C644)</f>
        <v>0</v>
      </c>
      <c r="D642" s="359">
        <f>SUM(D643:D644)</f>
        <v>0</v>
      </c>
      <c r="E642" s="345" t="str">
        <f t="shared" si="10"/>
        <v/>
      </c>
      <c r="F642" s="345" t="str">
        <f>IFERROR((D642/#REF!)*100%,"")</f>
        <v/>
      </c>
      <c r="G642" s="345"/>
      <c r="H642" s="352">
        <f>SUM(H643:H644)</f>
        <v>0</v>
      </c>
    </row>
    <row r="643" customHeight="1" spans="1:8">
      <c r="A643" s="341">
        <v>2083001</v>
      </c>
      <c r="B643" s="342" t="s">
        <v>517</v>
      </c>
      <c r="C643" s="353"/>
      <c r="D643" s="353"/>
      <c r="E643" s="345" t="str">
        <f t="shared" si="10"/>
        <v/>
      </c>
      <c r="F643" s="345" t="str">
        <f>IFERROR((D643/#REF!)*100%,"")</f>
        <v/>
      </c>
      <c r="G643" s="345"/>
      <c r="H643" s="355"/>
    </row>
    <row r="644" customHeight="1" spans="1:8">
      <c r="A644" s="341">
        <v>2083099</v>
      </c>
      <c r="B644" s="342" t="s">
        <v>518</v>
      </c>
      <c r="C644" s="353"/>
      <c r="D644" s="353"/>
      <c r="E644" s="345" t="str">
        <f t="shared" si="10"/>
        <v/>
      </c>
      <c r="F644" s="345" t="str">
        <f>IFERROR((D644/#REF!)*100%,"")</f>
        <v/>
      </c>
      <c r="G644" s="345"/>
      <c r="H644" s="355"/>
    </row>
    <row r="645" customHeight="1" spans="1:8">
      <c r="A645" s="341">
        <v>20899</v>
      </c>
      <c r="B645" s="342" t="s">
        <v>519</v>
      </c>
      <c r="C645" s="359">
        <f>SUM(C646)</f>
        <v>0</v>
      </c>
      <c r="D645" s="359">
        <f>SUM(D646)</f>
        <v>0</v>
      </c>
      <c r="E645" s="345" t="str">
        <f t="shared" si="10"/>
        <v/>
      </c>
      <c r="F645" s="345" t="str">
        <f>IFERROR((D645/#REF!)*100%,"")</f>
        <v/>
      </c>
      <c r="G645" s="345"/>
      <c r="H645" s="352">
        <f>SUM(H646)</f>
        <v>0</v>
      </c>
    </row>
    <row r="646" customHeight="1" spans="1:8">
      <c r="A646" s="341">
        <v>2089999</v>
      </c>
      <c r="B646" s="342" t="s">
        <v>520</v>
      </c>
      <c r="C646" s="353"/>
      <c r="D646" s="353"/>
      <c r="E646" s="345" t="str">
        <f t="shared" si="10"/>
        <v/>
      </c>
      <c r="F646" s="345" t="str">
        <f>IFERROR((D646/#REF!)*100%,"")</f>
        <v/>
      </c>
      <c r="G646" s="345"/>
      <c r="H646" s="355"/>
    </row>
    <row r="647" customHeight="1" spans="1:8">
      <c r="A647" s="341">
        <v>210</v>
      </c>
      <c r="B647" s="342" t="s">
        <v>521</v>
      </c>
      <c r="C647" s="364">
        <f>C648+C653+C668+C672+C684+C687+C691+C696+C700+C704+C707+C716+C718</f>
        <v>4429.23</v>
      </c>
      <c r="D647" s="364">
        <f>D648+D653+D668+D672+D684+D687+D691+D696+D700+D704+D707+D716+D718</f>
        <v>3088</v>
      </c>
      <c r="E647" s="345">
        <f t="shared" si="10"/>
        <v>0.697186644179688</v>
      </c>
      <c r="F647" s="345" t="str">
        <f>IFERROR((D647/#REF!)*100%,"")</f>
        <v/>
      </c>
      <c r="G647" s="346"/>
      <c r="H647" s="366">
        <f>H648+H653+H668+H672+H684+H687+H691+H696+H700+H704+H707+H716+H718</f>
        <v>0</v>
      </c>
    </row>
    <row r="648" customHeight="1" spans="1:8">
      <c r="A648" s="341">
        <v>21001</v>
      </c>
      <c r="B648" s="342" t="s">
        <v>522</v>
      </c>
      <c r="C648" s="359">
        <f>SUM(C649:C652)</f>
        <v>73.47</v>
      </c>
      <c r="D648" s="359">
        <f>SUM(D649:D652)</f>
        <v>76</v>
      </c>
      <c r="E648" s="345">
        <f t="shared" si="10"/>
        <v>1.03443582414591</v>
      </c>
      <c r="F648" s="345" t="str">
        <f>IFERROR((D648/#REF!)*100%,"")</f>
        <v/>
      </c>
      <c r="G648" s="345"/>
      <c r="H648" s="352">
        <f>SUM(H649:H652)</f>
        <v>0</v>
      </c>
    </row>
    <row r="649" customHeight="1" spans="1:8">
      <c r="A649" s="341">
        <v>2100101</v>
      </c>
      <c r="B649" s="342" t="s">
        <v>65</v>
      </c>
      <c r="C649" s="353">
        <v>73.47</v>
      </c>
      <c r="D649" s="353">
        <v>68</v>
      </c>
      <c r="E649" s="345">
        <f t="shared" si="10"/>
        <v>0.925547842656867</v>
      </c>
      <c r="F649" s="345" t="str">
        <f>IFERROR((D649/#REF!)*100%,"")</f>
        <v/>
      </c>
      <c r="G649" s="345"/>
      <c r="H649" s="355"/>
    </row>
    <row r="650" customHeight="1" spans="1:8">
      <c r="A650" s="341">
        <v>2100102</v>
      </c>
      <c r="B650" s="342" t="s">
        <v>66</v>
      </c>
      <c r="C650" s="353"/>
      <c r="D650" s="353">
        <v>2</v>
      </c>
      <c r="E650" s="345" t="str">
        <f t="shared" si="10"/>
        <v/>
      </c>
      <c r="F650" s="345" t="str">
        <f>IFERROR((D650/#REF!)*100%,"")</f>
        <v/>
      </c>
      <c r="G650" s="345"/>
      <c r="H650" s="355"/>
    </row>
    <row r="651" customHeight="1" spans="1:8">
      <c r="A651" s="341">
        <v>2100103</v>
      </c>
      <c r="B651" s="342" t="s">
        <v>67</v>
      </c>
      <c r="C651" s="353"/>
      <c r="D651" s="353"/>
      <c r="E651" s="345" t="str">
        <f t="shared" si="10"/>
        <v/>
      </c>
      <c r="F651" s="345" t="str">
        <f>IFERROR((D651/#REF!)*100%,"")</f>
        <v/>
      </c>
      <c r="G651" s="345"/>
      <c r="H651" s="355"/>
    </row>
    <row r="652" customHeight="1" spans="1:8">
      <c r="A652" s="341">
        <v>2100199</v>
      </c>
      <c r="B652" s="342" t="s">
        <v>523</v>
      </c>
      <c r="C652" s="353"/>
      <c r="D652" s="353">
        <v>6</v>
      </c>
      <c r="E652" s="345" t="str">
        <f t="shared" si="10"/>
        <v/>
      </c>
      <c r="F652" s="345" t="str">
        <f>IFERROR((D652/#REF!)*100%,"")</f>
        <v/>
      </c>
      <c r="G652" s="345"/>
      <c r="H652" s="355"/>
    </row>
    <row r="653" customHeight="1" spans="1:8">
      <c r="A653" s="341">
        <v>21002</v>
      </c>
      <c r="B653" s="342" t="s">
        <v>524</v>
      </c>
      <c r="C653" s="359">
        <f>SUM(C654:C667)</f>
        <v>61.58</v>
      </c>
      <c r="D653" s="359">
        <f>SUM(D654:D667)</f>
        <v>0</v>
      </c>
      <c r="E653" s="345">
        <f t="shared" si="10"/>
        <v>0</v>
      </c>
      <c r="F653" s="345" t="str">
        <f>IFERROR((D653/#REF!)*100%,"")</f>
        <v/>
      </c>
      <c r="G653" s="345"/>
      <c r="H653" s="352">
        <f>SUM(H654:H667)</f>
        <v>0</v>
      </c>
    </row>
    <row r="654" customHeight="1" spans="1:8">
      <c r="A654" s="341">
        <v>2100201</v>
      </c>
      <c r="B654" s="342" t="s">
        <v>525</v>
      </c>
      <c r="C654" s="353">
        <v>59.95</v>
      </c>
      <c r="D654" s="353"/>
      <c r="E654" s="345">
        <f t="shared" si="10"/>
        <v>0</v>
      </c>
      <c r="F654" s="345" t="str">
        <f>IFERROR((D654/#REF!)*100%,"")</f>
        <v/>
      </c>
      <c r="G654" s="345"/>
      <c r="H654" s="355"/>
    </row>
    <row r="655" customHeight="1" spans="1:8">
      <c r="A655" s="341">
        <v>2100202</v>
      </c>
      <c r="B655" s="342" t="s">
        <v>526</v>
      </c>
      <c r="C655" s="353">
        <v>1.63</v>
      </c>
      <c r="D655" s="353"/>
      <c r="E655" s="345">
        <f t="shared" si="10"/>
        <v>0</v>
      </c>
      <c r="F655" s="345" t="str">
        <f>IFERROR((D655/#REF!)*100%,"")</f>
        <v/>
      </c>
      <c r="G655" s="345"/>
      <c r="H655" s="355"/>
    </row>
    <row r="656" customHeight="1" spans="1:8">
      <c r="A656" s="341">
        <v>2100203</v>
      </c>
      <c r="B656" s="342" t="s">
        <v>527</v>
      </c>
      <c r="C656" s="353"/>
      <c r="D656" s="353"/>
      <c r="E656" s="345" t="str">
        <f t="shared" si="10"/>
        <v/>
      </c>
      <c r="F656" s="345" t="str">
        <f>IFERROR((D656/#REF!)*100%,"")</f>
        <v/>
      </c>
      <c r="G656" s="345"/>
      <c r="H656" s="355"/>
    </row>
    <row r="657" customHeight="1" spans="1:8">
      <c r="A657" s="341">
        <v>2100204</v>
      </c>
      <c r="B657" s="342" t="s">
        <v>528</v>
      </c>
      <c r="C657" s="353"/>
      <c r="D657" s="353"/>
      <c r="E657" s="345" t="str">
        <f t="shared" si="10"/>
        <v/>
      </c>
      <c r="F657" s="345" t="str">
        <f>IFERROR((D657/#REF!)*100%,"")</f>
        <v/>
      </c>
      <c r="G657" s="345"/>
      <c r="H657" s="355"/>
    </row>
    <row r="658" customHeight="1" spans="1:8">
      <c r="A658" s="341">
        <v>2100205</v>
      </c>
      <c r="B658" s="342" t="s">
        <v>529</v>
      </c>
      <c r="C658" s="353"/>
      <c r="D658" s="353"/>
      <c r="E658" s="345" t="str">
        <f t="shared" si="10"/>
        <v/>
      </c>
      <c r="F658" s="345" t="str">
        <f>IFERROR((D658/#REF!)*100%,"")</f>
        <v/>
      </c>
      <c r="G658" s="345"/>
      <c r="H658" s="355"/>
    </row>
    <row r="659" customHeight="1" spans="1:8">
      <c r="A659" s="341">
        <v>2100206</v>
      </c>
      <c r="B659" s="342" t="s">
        <v>530</v>
      </c>
      <c r="C659" s="353"/>
      <c r="D659" s="353"/>
      <c r="E659" s="345" t="str">
        <f t="shared" si="10"/>
        <v/>
      </c>
      <c r="F659" s="345" t="str">
        <f>IFERROR((D659/#REF!)*100%,"")</f>
        <v/>
      </c>
      <c r="G659" s="345"/>
      <c r="H659" s="355"/>
    </row>
    <row r="660" customHeight="1" spans="1:8">
      <c r="A660" s="341">
        <v>2100207</v>
      </c>
      <c r="B660" s="342" t="s">
        <v>531</v>
      </c>
      <c r="C660" s="353"/>
      <c r="D660" s="353"/>
      <c r="E660" s="345" t="str">
        <f t="shared" si="10"/>
        <v/>
      </c>
      <c r="F660" s="345" t="str">
        <f>IFERROR((D660/#REF!)*100%,"")</f>
        <v/>
      </c>
      <c r="G660" s="345"/>
      <c r="H660" s="355"/>
    </row>
    <row r="661" customHeight="1" spans="1:8">
      <c r="A661" s="341">
        <v>2100208</v>
      </c>
      <c r="B661" s="342" t="s">
        <v>532</v>
      </c>
      <c r="C661" s="353"/>
      <c r="D661" s="353"/>
      <c r="E661" s="345" t="str">
        <f t="shared" si="10"/>
        <v/>
      </c>
      <c r="F661" s="345" t="str">
        <f>IFERROR((D661/#REF!)*100%,"")</f>
        <v/>
      </c>
      <c r="G661" s="345"/>
      <c r="H661" s="355"/>
    </row>
    <row r="662" customHeight="1" spans="1:8">
      <c r="A662" s="341">
        <v>2100209</v>
      </c>
      <c r="B662" s="342" t="s">
        <v>533</v>
      </c>
      <c r="C662" s="353"/>
      <c r="D662" s="353"/>
      <c r="E662" s="345" t="str">
        <f t="shared" si="10"/>
        <v/>
      </c>
      <c r="F662" s="345" t="str">
        <f>IFERROR((D662/#REF!)*100%,"")</f>
        <v/>
      </c>
      <c r="G662" s="345"/>
      <c r="H662" s="355"/>
    </row>
    <row r="663" customHeight="1" spans="1:8">
      <c r="A663" s="341">
        <v>2100210</v>
      </c>
      <c r="B663" s="342" t="s">
        <v>534</v>
      </c>
      <c r="C663" s="353"/>
      <c r="D663" s="353"/>
      <c r="E663" s="345" t="str">
        <f t="shared" si="10"/>
        <v/>
      </c>
      <c r="F663" s="345" t="str">
        <f>IFERROR((D663/#REF!)*100%,"")</f>
        <v/>
      </c>
      <c r="G663" s="345"/>
      <c r="H663" s="355"/>
    </row>
    <row r="664" customHeight="1" spans="1:8">
      <c r="A664" s="341">
        <v>2100211</v>
      </c>
      <c r="B664" s="342" t="s">
        <v>535</v>
      </c>
      <c r="C664" s="353"/>
      <c r="D664" s="353"/>
      <c r="E664" s="345" t="str">
        <f t="shared" si="10"/>
        <v/>
      </c>
      <c r="F664" s="345" t="str">
        <f>IFERROR((D664/#REF!)*100%,"")</f>
        <v/>
      </c>
      <c r="G664" s="345"/>
      <c r="H664" s="355"/>
    </row>
    <row r="665" customHeight="1" spans="1:8">
      <c r="A665" s="341">
        <v>2100212</v>
      </c>
      <c r="B665" s="342" t="s">
        <v>536</v>
      </c>
      <c r="C665" s="353"/>
      <c r="D665" s="353"/>
      <c r="E665" s="345" t="str">
        <f t="shared" si="10"/>
        <v/>
      </c>
      <c r="F665" s="345" t="str">
        <f>IFERROR((D665/#REF!)*100%,"")</f>
        <v/>
      </c>
      <c r="G665" s="345"/>
      <c r="H665" s="355"/>
    </row>
    <row r="666" customHeight="1" spans="1:8">
      <c r="A666" s="341">
        <v>2100213</v>
      </c>
      <c r="B666" s="342" t="s">
        <v>537</v>
      </c>
      <c r="C666" s="353"/>
      <c r="D666" s="353"/>
      <c r="E666" s="345" t="str">
        <f t="shared" si="10"/>
        <v/>
      </c>
      <c r="F666" s="345" t="str">
        <f>IFERROR((D666/#REF!)*100%,"")</f>
        <v/>
      </c>
      <c r="G666" s="345"/>
      <c r="H666" s="355"/>
    </row>
    <row r="667" customHeight="1" spans="1:8">
      <c r="A667" s="341">
        <v>2100299</v>
      </c>
      <c r="B667" s="342" t="s">
        <v>538</v>
      </c>
      <c r="C667" s="353"/>
      <c r="D667" s="353"/>
      <c r="E667" s="345" t="str">
        <f t="shared" si="10"/>
        <v/>
      </c>
      <c r="F667" s="345" t="str">
        <f>IFERROR((D667/#REF!)*100%,"")</f>
        <v/>
      </c>
      <c r="G667" s="345"/>
      <c r="H667" s="355"/>
    </row>
    <row r="668" customHeight="1" spans="1:8">
      <c r="A668" s="341">
        <v>21003</v>
      </c>
      <c r="B668" s="342" t="s">
        <v>539</v>
      </c>
      <c r="C668" s="359">
        <f>SUM(C669:C671)</f>
        <v>7.71</v>
      </c>
      <c r="D668" s="359">
        <f>SUM(D669:D671)</f>
        <v>0</v>
      </c>
      <c r="E668" s="345">
        <f t="shared" si="10"/>
        <v>0</v>
      </c>
      <c r="F668" s="345" t="str">
        <f>IFERROR((D668/#REF!)*100%,"")</f>
        <v/>
      </c>
      <c r="G668" s="345"/>
      <c r="H668" s="352">
        <f>SUM(H669:H671)</f>
        <v>0</v>
      </c>
    </row>
    <row r="669" customHeight="1" spans="1:8">
      <c r="A669" s="341">
        <v>2100301</v>
      </c>
      <c r="B669" s="342" t="s">
        <v>540</v>
      </c>
      <c r="C669" s="353"/>
      <c r="D669" s="353"/>
      <c r="E669" s="345" t="str">
        <f t="shared" si="10"/>
        <v/>
      </c>
      <c r="F669" s="345" t="str">
        <f>IFERROR((D669/#REF!)*100%,"")</f>
        <v/>
      </c>
      <c r="G669" s="345"/>
      <c r="H669" s="355"/>
    </row>
    <row r="670" customHeight="1" spans="1:8">
      <c r="A670" s="341">
        <v>2100302</v>
      </c>
      <c r="B670" s="342" t="s">
        <v>541</v>
      </c>
      <c r="C670" s="353">
        <v>7.71</v>
      </c>
      <c r="D670" s="353"/>
      <c r="E670" s="345">
        <f t="shared" si="10"/>
        <v>0</v>
      </c>
      <c r="F670" s="345" t="str">
        <f>IFERROR((D670/#REF!)*100%,"")</f>
        <v/>
      </c>
      <c r="G670" s="345"/>
      <c r="H670" s="355"/>
    </row>
    <row r="671" customHeight="1" spans="1:8">
      <c r="A671" s="341">
        <v>2100399</v>
      </c>
      <c r="B671" s="342" t="s">
        <v>542</v>
      </c>
      <c r="C671" s="353"/>
      <c r="D671" s="353"/>
      <c r="E671" s="345" t="str">
        <f t="shared" si="10"/>
        <v/>
      </c>
      <c r="F671" s="345" t="str">
        <f>IFERROR((D671/#REF!)*100%,"")</f>
        <v/>
      </c>
      <c r="G671" s="345"/>
      <c r="H671" s="355"/>
    </row>
    <row r="672" customHeight="1" spans="1:8">
      <c r="A672" s="341">
        <v>21004</v>
      </c>
      <c r="B672" s="342" t="s">
        <v>543</v>
      </c>
      <c r="C672" s="359">
        <f>SUM(C673:C683)</f>
        <v>1420.02</v>
      </c>
      <c r="D672" s="359">
        <f>SUM(D673:D683)</f>
        <v>645</v>
      </c>
      <c r="E672" s="345">
        <f t="shared" si="10"/>
        <v>0.45421895466261</v>
      </c>
      <c r="F672" s="345" t="str">
        <f>IFERROR((D672/#REF!)*100%,"")</f>
        <v/>
      </c>
      <c r="G672" s="345"/>
      <c r="H672" s="352">
        <f>SUM(H673:H683)</f>
        <v>0</v>
      </c>
    </row>
    <row r="673" customHeight="1" spans="1:8">
      <c r="A673" s="341">
        <v>2100401</v>
      </c>
      <c r="B673" s="342" t="s">
        <v>544</v>
      </c>
      <c r="C673" s="353">
        <v>189.46</v>
      </c>
      <c r="D673" s="353">
        <v>165</v>
      </c>
      <c r="E673" s="345">
        <f t="shared" si="10"/>
        <v>0.87089623139449</v>
      </c>
      <c r="F673" s="345" t="str">
        <f>IFERROR((D673/#REF!)*100%,"")</f>
        <v/>
      </c>
      <c r="G673" s="345"/>
      <c r="H673" s="355"/>
    </row>
    <row r="674" customHeight="1" spans="1:8">
      <c r="A674" s="341">
        <v>2100402</v>
      </c>
      <c r="B674" s="342" t="s">
        <v>545</v>
      </c>
      <c r="C674" s="353">
        <v>53.56</v>
      </c>
      <c r="D674" s="353">
        <v>48</v>
      </c>
      <c r="E674" s="345">
        <f t="shared" ref="E674:E737" si="11">IFERROR((D674/C674)*100%,"")</f>
        <v>0.896191187453323</v>
      </c>
      <c r="F674" s="345" t="str">
        <f>IFERROR((D674/#REF!)*100%,"")</f>
        <v/>
      </c>
      <c r="G674" s="345"/>
      <c r="H674" s="355"/>
    </row>
    <row r="675" customHeight="1" spans="1:8">
      <c r="A675" s="341">
        <v>2100403</v>
      </c>
      <c r="B675" s="342" t="s">
        <v>546</v>
      </c>
      <c r="C675" s="353"/>
      <c r="D675" s="353"/>
      <c r="E675" s="345" t="str">
        <f t="shared" si="11"/>
        <v/>
      </c>
      <c r="F675" s="345" t="str">
        <f>IFERROR((D675/#REF!)*100%,"")</f>
        <v/>
      </c>
      <c r="G675" s="345"/>
      <c r="H675" s="355"/>
    </row>
    <row r="676" customHeight="1" spans="1:8">
      <c r="A676" s="341">
        <v>2100404</v>
      </c>
      <c r="B676" s="342" t="s">
        <v>547</v>
      </c>
      <c r="C676" s="353"/>
      <c r="D676" s="353"/>
      <c r="E676" s="345" t="str">
        <f t="shared" si="11"/>
        <v/>
      </c>
      <c r="F676" s="345" t="str">
        <f>IFERROR((D676/#REF!)*100%,"")</f>
        <v/>
      </c>
      <c r="G676" s="345"/>
      <c r="H676" s="355"/>
    </row>
    <row r="677" customHeight="1" spans="1:8">
      <c r="A677" s="341">
        <v>2100405</v>
      </c>
      <c r="B677" s="342" t="s">
        <v>548</v>
      </c>
      <c r="C677" s="353"/>
      <c r="D677" s="353"/>
      <c r="E677" s="345" t="str">
        <f t="shared" si="11"/>
        <v/>
      </c>
      <c r="F677" s="345" t="str">
        <f>IFERROR((D677/#REF!)*100%,"")</f>
        <v/>
      </c>
      <c r="G677" s="345"/>
      <c r="H677" s="355"/>
    </row>
    <row r="678" customHeight="1" spans="1:8">
      <c r="A678" s="341">
        <v>2100406</v>
      </c>
      <c r="B678" s="342" t="s">
        <v>549</v>
      </c>
      <c r="C678" s="353"/>
      <c r="D678" s="353"/>
      <c r="E678" s="345" t="str">
        <f t="shared" si="11"/>
        <v/>
      </c>
      <c r="F678" s="345" t="str">
        <f>IFERROR((D678/#REF!)*100%,"")</f>
        <v/>
      </c>
      <c r="G678" s="345"/>
      <c r="H678" s="355"/>
    </row>
    <row r="679" customHeight="1" spans="1:8">
      <c r="A679" s="341">
        <v>2100407</v>
      </c>
      <c r="B679" s="342" t="s">
        <v>550</v>
      </c>
      <c r="C679" s="353"/>
      <c r="D679" s="353"/>
      <c r="E679" s="345" t="str">
        <f t="shared" si="11"/>
        <v/>
      </c>
      <c r="F679" s="345" t="str">
        <f>IFERROR((D679/#REF!)*100%,"")</f>
        <v/>
      </c>
      <c r="G679" s="345"/>
      <c r="H679" s="355"/>
    </row>
    <row r="680" customHeight="1" spans="1:8">
      <c r="A680" s="341">
        <v>2100408</v>
      </c>
      <c r="B680" s="342" t="s">
        <v>551</v>
      </c>
      <c r="C680" s="353">
        <v>800</v>
      </c>
      <c r="D680" s="353">
        <v>229</v>
      </c>
      <c r="E680" s="345">
        <f t="shared" si="11"/>
        <v>0.28625</v>
      </c>
      <c r="F680" s="345" t="str">
        <f>IFERROR((D680/#REF!)*100%,"")</f>
        <v/>
      </c>
      <c r="G680" s="345"/>
      <c r="H680" s="355"/>
    </row>
    <row r="681" customHeight="1" spans="1:8">
      <c r="A681" s="341">
        <v>2100409</v>
      </c>
      <c r="B681" s="342" t="s">
        <v>552</v>
      </c>
      <c r="C681" s="353"/>
      <c r="D681" s="353"/>
      <c r="E681" s="345" t="str">
        <f t="shared" si="11"/>
        <v/>
      </c>
      <c r="F681" s="345" t="str">
        <f>IFERROR((D681/#REF!)*100%,"")</f>
        <v/>
      </c>
      <c r="G681" s="345"/>
      <c r="H681" s="355"/>
    </row>
    <row r="682" customHeight="1" spans="1:8">
      <c r="A682" s="341">
        <v>2100410</v>
      </c>
      <c r="B682" s="342" t="s">
        <v>553</v>
      </c>
      <c r="C682" s="353"/>
      <c r="D682" s="353"/>
      <c r="E682" s="345" t="str">
        <f t="shared" si="11"/>
        <v/>
      </c>
      <c r="F682" s="345" t="str">
        <f>IFERROR((D682/#REF!)*100%,"")</f>
        <v/>
      </c>
      <c r="G682" s="345"/>
      <c r="H682" s="355"/>
    </row>
    <row r="683" customHeight="1" spans="1:8">
      <c r="A683" s="341">
        <v>2100499</v>
      </c>
      <c r="B683" s="342" t="s">
        <v>554</v>
      </c>
      <c r="C683" s="353">
        <v>377</v>
      </c>
      <c r="D683" s="353">
        <v>203</v>
      </c>
      <c r="E683" s="345">
        <f t="shared" si="11"/>
        <v>0.538461538461538</v>
      </c>
      <c r="F683" s="345" t="str">
        <f>IFERROR((D683/#REF!)*100%,"")</f>
        <v/>
      </c>
      <c r="G683" s="345"/>
      <c r="H683" s="355"/>
    </row>
    <row r="684" customHeight="1" spans="1:8">
      <c r="A684" s="341">
        <v>21006</v>
      </c>
      <c r="B684" s="342" t="s">
        <v>555</v>
      </c>
      <c r="C684" s="359">
        <f>SUM(C685:C686)</f>
        <v>0</v>
      </c>
      <c r="D684" s="359">
        <f>SUM(D685:D686)</f>
        <v>0</v>
      </c>
      <c r="E684" s="345" t="str">
        <f t="shared" si="11"/>
        <v/>
      </c>
      <c r="F684" s="345" t="str">
        <f>IFERROR((D684/#REF!)*100%,"")</f>
        <v/>
      </c>
      <c r="G684" s="345"/>
      <c r="H684" s="352">
        <f>SUM(H685:H686)</f>
        <v>0</v>
      </c>
    </row>
    <row r="685" customHeight="1" spans="1:8">
      <c r="A685" s="341">
        <v>2100601</v>
      </c>
      <c r="B685" s="342" t="s">
        <v>556</v>
      </c>
      <c r="C685" s="353"/>
      <c r="D685" s="353"/>
      <c r="E685" s="345" t="str">
        <f t="shared" si="11"/>
        <v/>
      </c>
      <c r="F685" s="345" t="str">
        <f>IFERROR((D685/#REF!)*100%,"")</f>
        <v/>
      </c>
      <c r="G685" s="345"/>
      <c r="H685" s="355"/>
    </row>
    <row r="686" customHeight="1" spans="1:8">
      <c r="A686" s="341">
        <v>2100699</v>
      </c>
      <c r="B686" s="342" t="s">
        <v>557</v>
      </c>
      <c r="C686" s="353"/>
      <c r="D686" s="353"/>
      <c r="E686" s="345" t="str">
        <f t="shared" si="11"/>
        <v/>
      </c>
      <c r="F686" s="345" t="str">
        <f>IFERROR((D686/#REF!)*100%,"")</f>
        <v/>
      </c>
      <c r="G686" s="345"/>
      <c r="H686" s="355"/>
    </row>
    <row r="687" customHeight="1" spans="1:8">
      <c r="A687" s="341">
        <v>21007</v>
      </c>
      <c r="B687" s="342" t="s">
        <v>558</v>
      </c>
      <c r="C687" s="359">
        <f>SUM(C688:C690)</f>
        <v>728.93</v>
      </c>
      <c r="D687" s="359">
        <f>SUM(D688:D690)</f>
        <v>346</v>
      </c>
      <c r="E687" s="345">
        <f t="shared" si="11"/>
        <v>0.47466834949858</v>
      </c>
      <c r="F687" s="345" t="str">
        <f>IFERROR((D687/#REF!)*100%,"")</f>
        <v/>
      </c>
      <c r="G687" s="345"/>
      <c r="H687" s="352">
        <f>SUM(H688:H690)</f>
        <v>0</v>
      </c>
    </row>
    <row r="688" customHeight="1" spans="1:8">
      <c r="A688" s="341">
        <v>2100716</v>
      </c>
      <c r="B688" s="342" t="s">
        <v>559</v>
      </c>
      <c r="C688" s="353"/>
      <c r="D688" s="353"/>
      <c r="E688" s="345" t="str">
        <f t="shared" si="11"/>
        <v/>
      </c>
      <c r="F688" s="345" t="str">
        <f>IFERROR((D688/#REF!)*100%,"")</f>
        <v/>
      </c>
      <c r="G688" s="345"/>
      <c r="H688" s="355"/>
    </row>
    <row r="689" customHeight="1" spans="1:8">
      <c r="A689" s="341">
        <v>2100717</v>
      </c>
      <c r="B689" s="342" t="s">
        <v>560</v>
      </c>
      <c r="C689" s="353">
        <v>723.71</v>
      </c>
      <c r="D689" s="353">
        <v>346</v>
      </c>
      <c r="E689" s="345">
        <f t="shared" si="11"/>
        <v>0.478092053446823</v>
      </c>
      <c r="F689" s="345" t="str">
        <f>IFERROR((D689/#REF!)*100%,"")</f>
        <v/>
      </c>
      <c r="G689" s="345"/>
      <c r="H689" s="355"/>
    </row>
    <row r="690" customHeight="1" spans="1:8">
      <c r="A690" s="341">
        <v>2100799</v>
      </c>
      <c r="B690" s="342" t="s">
        <v>561</v>
      </c>
      <c r="C690" s="353">
        <v>5.22</v>
      </c>
      <c r="D690" s="353"/>
      <c r="E690" s="345">
        <f t="shared" si="11"/>
        <v>0</v>
      </c>
      <c r="F690" s="345" t="str">
        <f>IFERROR((D690/#REF!)*100%,"")</f>
        <v/>
      </c>
      <c r="G690" s="345"/>
      <c r="H690" s="355"/>
    </row>
    <row r="691" customHeight="1" spans="1:8">
      <c r="A691" s="341">
        <v>21011</v>
      </c>
      <c r="B691" s="342" t="s">
        <v>562</v>
      </c>
      <c r="C691" s="359">
        <f>SUM(C692:C695)</f>
        <v>1062.17</v>
      </c>
      <c r="D691" s="359">
        <f>SUM(D692:D695)</f>
        <v>1027</v>
      </c>
      <c r="E691" s="345">
        <f t="shared" si="11"/>
        <v>0.966888539499327</v>
      </c>
      <c r="F691" s="345" t="str">
        <f>IFERROR((D691/#REF!)*100%,"")</f>
        <v/>
      </c>
      <c r="G691" s="345"/>
      <c r="H691" s="352">
        <f>SUM(H692:H695)</f>
        <v>0</v>
      </c>
    </row>
    <row r="692" customHeight="1" spans="1:8">
      <c r="A692" s="341">
        <v>2101101</v>
      </c>
      <c r="B692" s="342" t="s">
        <v>563</v>
      </c>
      <c r="C692" s="353">
        <v>445.51</v>
      </c>
      <c r="D692" s="353">
        <v>337</v>
      </c>
      <c r="E692" s="345">
        <f t="shared" si="11"/>
        <v>0.756436443626406</v>
      </c>
      <c r="F692" s="345" t="str">
        <f>IFERROR((D692/#REF!)*100%,"")</f>
        <v/>
      </c>
      <c r="G692" s="345"/>
      <c r="H692" s="355"/>
    </row>
    <row r="693" customHeight="1" spans="1:8">
      <c r="A693" s="341">
        <v>2101102</v>
      </c>
      <c r="B693" s="342" t="s">
        <v>564</v>
      </c>
      <c r="C693" s="353">
        <v>562.81</v>
      </c>
      <c r="D693" s="353">
        <v>620</v>
      </c>
      <c r="E693" s="345">
        <f t="shared" si="11"/>
        <v>1.10161510989499</v>
      </c>
      <c r="F693" s="345" t="str">
        <f>IFERROR((D693/#REF!)*100%,"")</f>
        <v/>
      </c>
      <c r="G693" s="345"/>
      <c r="H693" s="355"/>
    </row>
    <row r="694" customHeight="1" spans="1:8">
      <c r="A694" s="341">
        <v>2101103</v>
      </c>
      <c r="B694" s="342" t="s">
        <v>565</v>
      </c>
      <c r="C694" s="353">
        <v>35</v>
      </c>
      <c r="D694" s="353">
        <v>50</v>
      </c>
      <c r="E694" s="345">
        <f t="shared" si="11"/>
        <v>1.42857142857143</v>
      </c>
      <c r="F694" s="345" t="str">
        <f>IFERROR((D694/#REF!)*100%,"")</f>
        <v/>
      </c>
      <c r="G694" s="345"/>
      <c r="H694" s="355"/>
    </row>
    <row r="695" customHeight="1" spans="1:8">
      <c r="A695" s="341">
        <v>2101199</v>
      </c>
      <c r="B695" s="342" t="s">
        <v>566</v>
      </c>
      <c r="C695" s="353">
        <v>18.85</v>
      </c>
      <c r="D695" s="353">
        <v>20</v>
      </c>
      <c r="E695" s="345">
        <f t="shared" si="11"/>
        <v>1.06100795755968</v>
      </c>
      <c r="F695" s="345" t="str">
        <f>IFERROR((D695/#REF!)*100%,"")</f>
        <v/>
      </c>
      <c r="G695" s="345"/>
      <c r="H695" s="355"/>
    </row>
    <row r="696" customHeight="1" spans="1:8">
      <c r="A696" s="341">
        <v>21012</v>
      </c>
      <c r="B696" s="342" t="s">
        <v>567</v>
      </c>
      <c r="C696" s="359">
        <f>SUM(C697:C699)</f>
        <v>770</v>
      </c>
      <c r="D696" s="359">
        <f>SUM(D697:D699)</f>
        <v>600</v>
      </c>
      <c r="E696" s="345">
        <f t="shared" si="11"/>
        <v>0.779220779220779</v>
      </c>
      <c r="F696" s="345" t="str">
        <f>IFERROR((D696/#REF!)*100%,"")</f>
        <v/>
      </c>
      <c r="G696" s="345"/>
      <c r="H696" s="352">
        <f>SUM(H697:H699)</f>
        <v>0</v>
      </c>
    </row>
    <row r="697" customHeight="1" spans="1:8">
      <c r="A697" s="341">
        <v>2101201</v>
      </c>
      <c r="B697" s="342" t="s">
        <v>568</v>
      </c>
      <c r="C697" s="353"/>
      <c r="D697" s="353"/>
      <c r="E697" s="345" t="str">
        <f t="shared" si="11"/>
        <v/>
      </c>
      <c r="F697" s="345" t="str">
        <f>IFERROR((D697/#REF!)*100%,"")</f>
        <v/>
      </c>
      <c r="G697" s="345"/>
      <c r="H697" s="355"/>
    </row>
    <row r="698" customHeight="1" spans="1:8">
      <c r="A698" s="341">
        <v>2101202</v>
      </c>
      <c r="B698" s="342" t="s">
        <v>569</v>
      </c>
      <c r="C698" s="353">
        <v>770</v>
      </c>
      <c r="D698" s="353">
        <v>600</v>
      </c>
      <c r="E698" s="345">
        <f t="shared" si="11"/>
        <v>0.779220779220779</v>
      </c>
      <c r="F698" s="345" t="str">
        <f>IFERROR((D698/#REF!)*100%,"")</f>
        <v/>
      </c>
      <c r="G698" s="345"/>
      <c r="H698" s="355"/>
    </row>
    <row r="699" customHeight="1" spans="1:8">
      <c r="A699" s="341">
        <v>2101299</v>
      </c>
      <c r="B699" s="342" t="s">
        <v>570</v>
      </c>
      <c r="C699" s="353"/>
      <c r="D699" s="367"/>
      <c r="E699" s="345" t="str">
        <f t="shared" si="11"/>
        <v/>
      </c>
      <c r="F699" s="345" t="str">
        <f>IFERROR((D699/#REF!)*100%,"")</f>
        <v/>
      </c>
      <c r="G699" s="345"/>
      <c r="H699" s="368"/>
    </row>
    <row r="700" customHeight="1" spans="1:8">
      <c r="A700" s="341">
        <v>21013</v>
      </c>
      <c r="B700" s="342" t="s">
        <v>571</v>
      </c>
      <c r="C700" s="359">
        <f>SUM(C701:C703)</f>
        <v>266</v>
      </c>
      <c r="D700" s="359">
        <f>SUM(D701:D703)</f>
        <v>356</v>
      </c>
      <c r="E700" s="345">
        <f t="shared" si="11"/>
        <v>1.33834586466165</v>
      </c>
      <c r="F700" s="345" t="str">
        <f>IFERROR((D700/#REF!)*100%,"")</f>
        <v/>
      </c>
      <c r="G700" s="345"/>
      <c r="H700" s="352">
        <f>SUM(H701:H703)</f>
        <v>0</v>
      </c>
    </row>
    <row r="701" customHeight="1" spans="1:8">
      <c r="A701" s="341">
        <v>2101301</v>
      </c>
      <c r="B701" s="342" t="s">
        <v>572</v>
      </c>
      <c r="C701" s="353">
        <v>266</v>
      </c>
      <c r="D701" s="353">
        <v>356</v>
      </c>
      <c r="E701" s="345">
        <f t="shared" si="11"/>
        <v>1.33834586466165</v>
      </c>
      <c r="F701" s="345" t="str">
        <f>IFERROR((D701/#REF!)*100%,"")</f>
        <v/>
      </c>
      <c r="G701" s="345"/>
      <c r="H701" s="355"/>
    </row>
    <row r="702" customHeight="1" spans="1:8">
      <c r="A702" s="341">
        <v>2101302</v>
      </c>
      <c r="B702" s="342" t="s">
        <v>573</v>
      </c>
      <c r="C702" s="353"/>
      <c r="D702" s="353"/>
      <c r="E702" s="345" t="str">
        <f t="shared" si="11"/>
        <v/>
      </c>
      <c r="F702" s="345" t="str">
        <f>IFERROR((D702/#REF!)*100%,"")</f>
        <v/>
      </c>
      <c r="G702" s="345"/>
      <c r="H702" s="355"/>
    </row>
    <row r="703" customHeight="1" spans="1:8">
      <c r="A703" s="341">
        <v>2101399</v>
      </c>
      <c r="B703" s="342" t="s">
        <v>574</v>
      </c>
      <c r="C703" s="353"/>
      <c r="D703" s="353"/>
      <c r="E703" s="345" t="str">
        <f t="shared" si="11"/>
        <v/>
      </c>
      <c r="F703" s="345" t="str">
        <f>IFERROR((D703/#REF!)*100%,"")</f>
        <v/>
      </c>
      <c r="G703" s="345"/>
      <c r="H703" s="355"/>
    </row>
    <row r="704" customHeight="1" spans="1:8">
      <c r="A704" s="341">
        <v>21014</v>
      </c>
      <c r="B704" s="342" t="s">
        <v>575</v>
      </c>
      <c r="C704" s="359">
        <f>SUM(C705:C706)</f>
        <v>0</v>
      </c>
      <c r="D704" s="359">
        <f>SUM(D705:D706)</f>
        <v>0</v>
      </c>
      <c r="E704" s="345" t="str">
        <f t="shared" si="11"/>
        <v/>
      </c>
      <c r="F704" s="345" t="str">
        <f>IFERROR((D704/#REF!)*100%,"")</f>
        <v/>
      </c>
      <c r="G704" s="345"/>
      <c r="H704" s="352">
        <f>SUM(H705:H706)</f>
        <v>0</v>
      </c>
    </row>
    <row r="705" customHeight="1" spans="1:8">
      <c r="A705" s="341">
        <v>2101401</v>
      </c>
      <c r="B705" s="342" t="s">
        <v>576</v>
      </c>
      <c r="C705" s="353"/>
      <c r="D705" s="353"/>
      <c r="E705" s="345" t="str">
        <f t="shared" si="11"/>
        <v/>
      </c>
      <c r="F705" s="345" t="str">
        <f>IFERROR((D705/#REF!)*100%,"")</f>
        <v/>
      </c>
      <c r="G705" s="345"/>
      <c r="H705" s="355"/>
    </row>
    <row r="706" customHeight="1" spans="1:8">
      <c r="A706" s="341">
        <v>2101499</v>
      </c>
      <c r="B706" s="342" t="s">
        <v>577</v>
      </c>
      <c r="C706" s="353"/>
      <c r="D706" s="353"/>
      <c r="E706" s="345" t="str">
        <f t="shared" si="11"/>
        <v/>
      </c>
      <c r="F706" s="345" t="str">
        <f>IFERROR((D706/#REF!)*100%,"")</f>
        <v/>
      </c>
      <c r="G706" s="345"/>
      <c r="H706" s="355"/>
    </row>
    <row r="707" customHeight="1" spans="1:8">
      <c r="A707" s="341">
        <v>21015</v>
      </c>
      <c r="B707" s="342" t="s">
        <v>578</v>
      </c>
      <c r="C707" s="359">
        <f>SUM(C708:C715)</f>
        <v>39.26</v>
      </c>
      <c r="D707" s="359">
        <f>SUM(D708:D715)</f>
        <v>36</v>
      </c>
      <c r="E707" s="345">
        <f t="shared" si="11"/>
        <v>0.916963830871116</v>
      </c>
      <c r="F707" s="345" t="str">
        <f>IFERROR((D707/#REF!)*100%,"")</f>
        <v/>
      </c>
      <c r="G707" s="345"/>
      <c r="H707" s="352">
        <f>SUM(H708:H715)</f>
        <v>0</v>
      </c>
    </row>
    <row r="708" customHeight="1" spans="1:8">
      <c r="A708" s="341">
        <v>2101501</v>
      </c>
      <c r="B708" s="342" t="s">
        <v>65</v>
      </c>
      <c r="C708" s="353">
        <v>36.65</v>
      </c>
      <c r="D708" s="353">
        <v>29</v>
      </c>
      <c r="E708" s="345">
        <f t="shared" si="11"/>
        <v>0.791268758526603</v>
      </c>
      <c r="F708" s="345" t="str">
        <f>IFERROR((D708/#REF!)*100%,"")</f>
        <v/>
      </c>
      <c r="G708" s="345"/>
      <c r="H708" s="355"/>
    </row>
    <row r="709" customHeight="1" spans="1:8">
      <c r="A709" s="341">
        <v>2101502</v>
      </c>
      <c r="B709" s="342" t="s">
        <v>66</v>
      </c>
      <c r="C709" s="353"/>
      <c r="D709" s="353">
        <v>1</v>
      </c>
      <c r="E709" s="345" t="str">
        <f t="shared" si="11"/>
        <v/>
      </c>
      <c r="F709" s="345" t="str">
        <f>IFERROR((D709/#REF!)*100%,"")</f>
        <v/>
      </c>
      <c r="G709" s="345"/>
      <c r="H709" s="355"/>
    </row>
    <row r="710" customHeight="1" spans="1:8">
      <c r="A710" s="341">
        <v>2101503</v>
      </c>
      <c r="B710" s="342" t="s">
        <v>67</v>
      </c>
      <c r="C710" s="353"/>
      <c r="D710" s="353"/>
      <c r="E710" s="345" t="str">
        <f t="shared" si="11"/>
        <v/>
      </c>
      <c r="F710" s="345" t="str">
        <f>IFERROR((D710/#REF!)*100%,"")</f>
        <v/>
      </c>
      <c r="G710" s="345"/>
      <c r="H710" s="355"/>
    </row>
    <row r="711" customHeight="1" spans="1:8">
      <c r="A711" s="341">
        <v>2101504</v>
      </c>
      <c r="B711" s="342" t="s">
        <v>106</v>
      </c>
      <c r="C711" s="353">
        <v>2.61</v>
      </c>
      <c r="D711" s="353">
        <v>6</v>
      </c>
      <c r="E711" s="345">
        <f t="shared" si="11"/>
        <v>2.29885057471264</v>
      </c>
      <c r="F711" s="345" t="str">
        <f>IFERROR((D711/#REF!)*100%,"")</f>
        <v/>
      </c>
      <c r="G711" s="345"/>
      <c r="H711" s="355"/>
    </row>
    <row r="712" customHeight="1" spans="1:8">
      <c r="A712" s="341">
        <v>2101505</v>
      </c>
      <c r="B712" s="342" t="s">
        <v>579</v>
      </c>
      <c r="C712" s="353"/>
      <c r="D712" s="353"/>
      <c r="E712" s="345" t="str">
        <f t="shared" si="11"/>
        <v/>
      </c>
      <c r="F712" s="345" t="str">
        <f>IFERROR((D712/#REF!)*100%,"")</f>
        <v/>
      </c>
      <c r="G712" s="345"/>
      <c r="H712" s="355"/>
    </row>
    <row r="713" customHeight="1" spans="1:8">
      <c r="A713" s="341">
        <v>2101506</v>
      </c>
      <c r="B713" s="342" t="s">
        <v>580</v>
      </c>
      <c r="C713" s="353"/>
      <c r="D713" s="353"/>
      <c r="E713" s="345" t="str">
        <f t="shared" si="11"/>
        <v/>
      </c>
      <c r="F713" s="345" t="str">
        <f>IFERROR((D713/#REF!)*100%,"")</f>
        <v/>
      </c>
      <c r="G713" s="345"/>
      <c r="H713" s="355"/>
    </row>
    <row r="714" customHeight="1" spans="1:8">
      <c r="A714" s="341">
        <v>2101550</v>
      </c>
      <c r="B714" s="342" t="s">
        <v>74</v>
      </c>
      <c r="C714" s="353"/>
      <c r="D714" s="353"/>
      <c r="E714" s="345" t="str">
        <f t="shared" si="11"/>
        <v/>
      </c>
      <c r="F714" s="345" t="str">
        <f>IFERROR((D714/#REF!)*100%,"")</f>
        <v/>
      </c>
      <c r="G714" s="345"/>
      <c r="H714" s="355"/>
    </row>
    <row r="715" customHeight="1" spans="1:8">
      <c r="A715" s="341">
        <v>2101599</v>
      </c>
      <c r="B715" s="342" t="s">
        <v>581</v>
      </c>
      <c r="C715" s="353"/>
      <c r="D715" s="353"/>
      <c r="E715" s="345" t="str">
        <f t="shared" si="11"/>
        <v/>
      </c>
      <c r="F715" s="345" t="str">
        <f>IFERROR((D715/#REF!)*100%,"")</f>
        <v/>
      </c>
      <c r="G715" s="345"/>
      <c r="H715" s="355"/>
    </row>
    <row r="716" customHeight="1" spans="1:8">
      <c r="A716" s="341">
        <v>21016</v>
      </c>
      <c r="B716" s="342" t="s">
        <v>582</v>
      </c>
      <c r="C716" s="359">
        <f>SUM(C717)</f>
        <v>0</v>
      </c>
      <c r="D716" s="359">
        <f>SUM(D717)</f>
        <v>0</v>
      </c>
      <c r="E716" s="345" t="str">
        <f t="shared" si="11"/>
        <v/>
      </c>
      <c r="F716" s="345" t="str">
        <f>IFERROR((D716/#REF!)*100%,"")</f>
        <v/>
      </c>
      <c r="G716" s="345"/>
      <c r="H716" s="352">
        <f>SUM(H717)</f>
        <v>0</v>
      </c>
    </row>
    <row r="717" customHeight="1" spans="1:8">
      <c r="A717" s="341">
        <v>2101601</v>
      </c>
      <c r="B717" s="342" t="s">
        <v>583</v>
      </c>
      <c r="C717" s="353"/>
      <c r="D717" s="353"/>
      <c r="E717" s="345" t="str">
        <f t="shared" si="11"/>
        <v/>
      </c>
      <c r="F717" s="345" t="str">
        <f>IFERROR((D717/#REF!)*100%,"")</f>
        <v/>
      </c>
      <c r="G717" s="345"/>
      <c r="H717" s="355"/>
    </row>
    <row r="718" customHeight="1" spans="1:8">
      <c r="A718" s="341">
        <v>21099</v>
      </c>
      <c r="B718" s="372" t="s">
        <v>584</v>
      </c>
      <c r="C718" s="359">
        <f>SUM(C719)</f>
        <v>0.09</v>
      </c>
      <c r="D718" s="359">
        <f>SUM(D719)</f>
        <v>2</v>
      </c>
      <c r="E718" s="345">
        <f t="shared" si="11"/>
        <v>22.2222222222222</v>
      </c>
      <c r="F718" s="345" t="str">
        <f>IFERROR((D718/#REF!)*100%,"")</f>
        <v/>
      </c>
      <c r="G718" s="345"/>
      <c r="H718" s="352">
        <f>SUM(H719)</f>
        <v>0</v>
      </c>
    </row>
    <row r="719" customHeight="1" spans="1:8">
      <c r="A719" s="341">
        <v>2109999</v>
      </c>
      <c r="B719" s="372" t="s">
        <v>585</v>
      </c>
      <c r="C719" s="353">
        <v>0.09</v>
      </c>
      <c r="D719" s="353">
        <v>2</v>
      </c>
      <c r="E719" s="345">
        <f t="shared" si="11"/>
        <v>22.2222222222222</v>
      </c>
      <c r="F719" s="345" t="str">
        <f>IFERROR((D719/#REF!)*100%,"")</f>
        <v/>
      </c>
      <c r="G719" s="345"/>
      <c r="H719" s="355"/>
    </row>
    <row r="720" customHeight="1" spans="1:8">
      <c r="A720" s="341">
        <v>211</v>
      </c>
      <c r="B720" s="372" t="s">
        <v>586</v>
      </c>
      <c r="C720" s="364">
        <f>C721+C731+C735+C744+C751+C758+C764+C767+C770+C771+C772+C778+C779+C780+C791</f>
        <v>172.03</v>
      </c>
      <c r="D720" s="364">
        <f>D721+D731+D735+D744+D751+D758+D764+D767+D770+D771+D772+D778+D779+D780+D791</f>
        <v>220</v>
      </c>
      <c r="E720" s="345">
        <f t="shared" si="11"/>
        <v>1.27884671278265</v>
      </c>
      <c r="F720" s="345" t="str">
        <f>IFERROR((D720/#REF!)*100%,"")</f>
        <v/>
      </c>
      <c r="G720" s="346"/>
      <c r="H720" s="366">
        <f>H721+H731+H735+H744+H751+H758+H764+H767+H770+H771+H772+H778+H779+H780+H791</f>
        <v>0</v>
      </c>
    </row>
    <row r="721" customHeight="1" spans="1:8">
      <c r="A721" s="341">
        <v>21101</v>
      </c>
      <c r="B721" s="372" t="s">
        <v>587</v>
      </c>
      <c r="C721" s="359">
        <f>SUM(C722:C730)</f>
        <v>0</v>
      </c>
      <c r="D721" s="359">
        <f>SUM(D722:D730)</f>
        <v>0</v>
      </c>
      <c r="E721" s="345" t="str">
        <f t="shared" si="11"/>
        <v/>
      </c>
      <c r="F721" s="345" t="str">
        <f>IFERROR((D721/#REF!)*100%,"")</f>
        <v/>
      </c>
      <c r="G721" s="345"/>
      <c r="H721" s="352">
        <f>SUM(H722:H730)</f>
        <v>0</v>
      </c>
    </row>
    <row r="722" customHeight="1" spans="1:8">
      <c r="A722" s="341">
        <v>2110101</v>
      </c>
      <c r="B722" s="372" t="s">
        <v>65</v>
      </c>
      <c r="C722" s="353"/>
      <c r="D722" s="353"/>
      <c r="E722" s="345" t="str">
        <f t="shared" si="11"/>
        <v/>
      </c>
      <c r="F722" s="345" t="str">
        <f>IFERROR((D722/#REF!)*100%,"")</f>
        <v/>
      </c>
      <c r="G722" s="345"/>
      <c r="H722" s="355"/>
    </row>
    <row r="723" customHeight="1" spans="1:8">
      <c r="A723" s="341">
        <v>2110102</v>
      </c>
      <c r="B723" s="372" t="s">
        <v>66</v>
      </c>
      <c r="C723" s="353"/>
      <c r="D723" s="353"/>
      <c r="E723" s="345" t="str">
        <f t="shared" si="11"/>
        <v/>
      </c>
      <c r="F723" s="345" t="str">
        <f>IFERROR((D723/#REF!)*100%,"")</f>
        <v/>
      </c>
      <c r="G723" s="345"/>
      <c r="H723" s="355"/>
    </row>
    <row r="724" customHeight="1" spans="1:8">
      <c r="A724" s="341">
        <v>2110103</v>
      </c>
      <c r="B724" s="372" t="s">
        <v>67</v>
      </c>
      <c r="C724" s="353"/>
      <c r="D724" s="353"/>
      <c r="E724" s="345" t="str">
        <f t="shared" si="11"/>
        <v/>
      </c>
      <c r="F724" s="345" t="str">
        <f>IFERROR((D724/#REF!)*100%,"")</f>
        <v/>
      </c>
      <c r="G724" s="345"/>
      <c r="H724" s="355"/>
    </row>
    <row r="725" customHeight="1" spans="1:8">
      <c r="A725" s="341">
        <v>2110104</v>
      </c>
      <c r="B725" s="372" t="s">
        <v>588</v>
      </c>
      <c r="C725" s="353"/>
      <c r="D725" s="353"/>
      <c r="E725" s="345" t="str">
        <f t="shared" si="11"/>
        <v/>
      </c>
      <c r="F725" s="345" t="str">
        <f>IFERROR((D725/#REF!)*100%,"")</f>
        <v/>
      </c>
      <c r="G725" s="345"/>
      <c r="H725" s="355"/>
    </row>
    <row r="726" customHeight="1" spans="1:8">
      <c r="A726" s="341">
        <v>2110105</v>
      </c>
      <c r="B726" s="372" t="s">
        <v>589</v>
      </c>
      <c r="C726" s="353"/>
      <c r="D726" s="353"/>
      <c r="E726" s="345" t="str">
        <f t="shared" si="11"/>
        <v/>
      </c>
      <c r="F726" s="345" t="str">
        <f>IFERROR((D726/#REF!)*100%,"")</f>
        <v/>
      </c>
      <c r="G726" s="345"/>
      <c r="H726" s="355"/>
    </row>
    <row r="727" customHeight="1" spans="1:8">
      <c r="A727" s="341">
        <v>2110106</v>
      </c>
      <c r="B727" s="372" t="s">
        <v>590</v>
      </c>
      <c r="C727" s="353"/>
      <c r="D727" s="353"/>
      <c r="E727" s="345" t="str">
        <f t="shared" si="11"/>
        <v/>
      </c>
      <c r="F727" s="345" t="str">
        <f>IFERROR((D727/#REF!)*100%,"")</f>
        <v/>
      </c>
      <c r="G727" s="345"/>
      <c r="H727" s="355"/>
    </row>
    <row r="728" customHeight="1" spans="1:8">
      <c r="A728" s="341">
        <v>2110107</v>
      </c>
      <c r="B728" s="372" t="s">
        <v>591</v>
      </c>
      <c r="C728" s="353"/>
      <c r="D728" s="353"/>
      <c r="E728" s="345" t="str">
        <f t="shared" si="11"/>
        <v/>
      </c>
      <c r="F728" s="345" t="str">
        <f>IFERROR((D728/#REF!)*100%,"")</f>
        <v/>
      </c>
      <c r="G728" s="345"/>
      <c r="H728" s="355"/>
    </row>
    <row r="729" customHeight="1" spans="1:8">
      <c r="A729" s="341">
        <v>2110108</v>
      </c>
      <c r="B729" s="372" t="s">
        <v>592</v>
      </c>
      <c r="C729" s="353"/>
      <c r="D729" s="353"/>
      <c r="E729" s="345" t="str">
        <f t="shared" si="11"/>
        <v/>
      </c>
      <c r="F729" s="345" t="str">
        <f>IFERROR((D729/#REF!)*100%,"")</f>
        <v/>
      </c>
      <c r="G729" s="345"/>
      <c r="H729" s="355"/>
    </row>
    <row r="730" customHeight="1" spans="1:8">
      <c r="A730" s="341">
        <v>2110199</v>
      </c>
      <c r="B730" s="372" t="s">
        <v>593</v>
      </c>
      <c r="C730" s="353"/>
      <c r="D730" s="353"/>
      <c r="E730" s="345" t="str">
        <f t="shared" si="11"/>
        <v/>
      </c>
      <c r="F730" s="345" t="str">
        <f>IFERROR((D730/#REF!)*100%,"")</f>
        <v/>
      </c>
      <c r="G730" s="345"/>
      <c r="H730" s="355"/>
    </row>
    <row r="731" customHeight="1" spans="1:8">
      <c r="A731" s="341">
        <v>21102</v>
      </c>
      <c r="B731" s="372" t="s">
        <v>594</v>
      </c>
      <c r="C731" s="359">
        <f>SUM(C732:C734)</f>
        <v>0</v>
      </c>
      <c r="D731" s="359">
        <f>SUM(D732:D734)</f>
        <v>0</v>
      </c>
      <c r="E731" s="345" t="str">
        <f t="shared" si="11"/>
        <v/>
      </c>
      <c r="F731" s="345" t="str">
        <f>IFERROR((D731/#REF!)*100%,"")</f>
        <v/>
      </c>
      <c r="G731" s="345"/>
      <c r="H731" s="352">
        <f>SUM(H732:H734)</f>
        <v>0</v>
      </c>
    </row>
    <row r="732" customHeight="1" spans="1:8">
      <c r="A732" s="341">
        <v>2110203</v>
      </c>
      <c r="B732" s="372" t="s">
        <v>595</v>
      </c>
      <c r="C732" s="353"/>
      <c r="D732" s="353"/>
      <c r="E732" s="345" t="str">
        <f t="shared" si="11"/>
        <v/>
      </c>
      <c r="F732" s="345" t="str">
        <f>IFERROR((D732/#REF!)*100%,"")</f>
        <v/>
      </c>
      <c r="G732" s="345"/>
      <c r="H732" s="355"/>
    </row>
    <row r="733" customHeight="1" spans="1:8">
      <c r="A733" s="341">
        <v>2110204</v>
      </c>
      <c r="B733" s="372" t="s">
        <v>596</v>
      </c>
      <c r="C733" s="353"/>
      <c r="D733" s="353"/>
      <c r="E733" s="345" t="str">
        <f t="shared" si="11"/>
        <v/>
      </c>
      <c r="F733" s="345" t="str">
        <f>IFERROR((D733/#REF!)*100%,"")</f>
        <v/>
      </c>
      <c r="G733" s="345"/>
      <c r="H733" s="355"/>
    </row>
    <row r="734" customHeight="1" spans="1:8">
      <c r="A734" s="341">
        <v>2110299</v>
      </c>
      <c r="B734" s="372" t="s">
        <v>597</v>
      </c>
      <c r="C734" s="353"/>
      <c r="D734" s="353"/>
      <c r="E734" s="345" t="str">
        <f t="shared" si="11"/>
        <v/>
      </c>
      <c r="F734" s="345" t="str">
        <f>IFERROR((D734/#REF!)*100%,"")</f>
        <v/>
      </c>
      <c r="G734" s="345"/>
      <c r="H734" s="355"/>
    </row>
    <row r="735" customHeight="1" spans="1:8">
      <c r="A735" s="341">
        <v>21103</v>
      </c>
      <c r="B735" s="372" t="s">
        <v>598</v>
      </c>
      <c r="C735" s="359">
        <f>SUM(C736:C743)</f>
        <v>0</v>
      </c>
      <c r="D735" s="359">
        <f>SUM(D736:D743)</f>
        <v>220</v>
      </c>
      <c r="E735" s="345" t="str">
        <f t="shared" si="11"/>
        <v/>
      </c>
      <c r="F735" s="345" t="str">
        <f>IFERROR((D735/#REF!)*100%,"")</f>
        <v/>
      </c>
      <c r="G735" s="345"/>
      <c r="H735" s="352">
        <f>SUM(H736:H743)</f>
        <v>0</v>
      </c>
    </row>
    <row r="736" customHeight="1" spans="1:8">
      <c r="A736" s="341">
        <v>2110301</v>
      </c>
      <c r="B736" s="372" t="s">
        <v>599</v>
      </c>
      <c r="C736" s="353"/>
      <c r="D736" s="353">
        <v>220</v>
      </c>
      <c r="E736" s="345" t="str">
        <f t="shared" si="11"/>
        <v/>
      </c>
      <c r="F736" s="345" t="str">
        <f>IFERROR((D736/#REF!)*100%,"")</f>
        <v/>
      </c>
      <c r="G736" s="345"/>
      <c r="H736" s="355"/>
    </row>
    <row r="737" customHeight="1" spans="1:8">
      <c r="A737" s="341">
        <v>2110302</v>
      </c>
      <c r="B737" s="372" t="s">
        <v>600</v>
      </c>
      <c r="C737" s="353"/>
      <c r="D737" s="353"/>
      <c r="E737" s="345" t="str">
        <f t="shared" si="11"/>
        <v/>
      </c>
      <c r="F737" s="345" t="str">
        <f>IFERROR((D737/#REF!)*100%,"")</f>
        <v/>
      </c>
      <c r="G737" s="345"/>
      <c r="H737" s="355"/>
    </row>
    <row r="738" customHeight="1" spans="1:8">
      <c r="A738" s="341">
        <v>2110303</v>
      </c>
      <c r="B738" s="372" t="s">
        <v>601</v>
      </c>
      <c r="C738" s="353"/>
      <c r="D738" s="353"/>
      <c r="E738" s="345" t="str">
        <f t="shared" ref="E738:E801" si="12">IFERROR((D738/C738)*100%,"")</f>
        <v/>
      </c>
      <c r="F738" s="345" t="str">
        <f>IFERROR((D738/#REF!)*100%,"")</f>
        <v/>
      </c>
      <c r="G738" s="345"/>
      <c r="H738" s="355"/>
    </row>
    <row r="739" customHeight="1" spans="1:8">
      <c r="A739" s="341">
        <v>2110304</v>
      </c>
      <c r="B739" s="372" t="s">
        <v>602</v>
      </c>
      <c r="C739" s="353"/>
      <c r="D739" s="353"/>
      <c r="E739" s="345" t="str">
        <f t="shared" si="12"/>
        <v/>
      </c>
      <c r="F739" s="345" t="str">
        <f>IFERROR((D739/#REF!)*100%,"")</f>
        <v/>
      </c>
      <c r="G739" s="345"/>
      <c r="H739" s="355"/>
    </row>
    <row r="740" customHeight="1" spans="1:8">
      <c r="A740" s="341">
        <v>2110305</v>
      </c>
      <c r="B740" s="372" t="s">
        <v>603</v>
      </c>
      <c r="C740" s="353"/>
      <c r="D740" s="353"/>
      <c r="E740" s="345" t="str">
        <f t="shared" si="12"/>
        <v/>
      </c>
      <c r="F740" s="345" t="str">
        <f>IFERROR((D740/#REF!)*100%,"")</f>
        <v/>
      </c>
      <c r="G740" s="345"/>
      <c r="H740" s="355"/>
    </row>
    <row r="741" customHeight="1" spans="1:8">
      <c r="A741" s="341">
        <v>2110306</v>
      </c>
      <c r="B741" s="372" t="s">
        <v>604</v>
      </c>
      <c r="C741" s="353"/>
      <c r="D741" s="353"/>
      <c r="E741" s="345" t="str">
        <f t="shared" si="12"/>
        <v/>
      </c>
      <c r="F741" s="345" t="str">
        <f>IFERROR((D741/#REF!)*100%,"")</f>
        <v/>
      </c>
      <c r="G741" s="345"/>
      <c r="H741" s="355"/>
    </row>
    <row r="742" customHeight="1" spans="1:8">
      <c r="A742" s="341">
        <v>2110307</v>
      </c>
      <c r="B742" s="372" t="s">
        <v>605</v>
      </c>
      <c r="C742" s="353"/>
      <c r="D742" s="353"/>
      <c r="E742" s="345" t="str">
        <f t="shared" si="12"/>
        <v/>
      </c>
      <c r="F742" s="345" t="str">
        <f>IFERROR((D742/#REF!)*100%,"")</f>
        <v/>
      </c>
      <c r="G742" s="345"/>
      <c r="H742" s="355"/>
    </row>
    <row r="743" customHeight="1" spans="1:8">
      <c r="A743" s="341">
        <v>2110399</v>
      </c>
      <c r="B743" s="372" t="s">
        <v>606</v>
      </c>
      <c r="C743" s="353"/>
      <c r="D743" s="353"/>
      <c r="E743" s="345" t="str">
        <f t="shared" si="12"/>
        <v/>
      </c>
      <c r="F743" s="345" t="str">
        <f>IFERROR((D743/#REF!)*100%,"")</f>
        <v/>
      </c>
      <c r="G743" s="345"/>
      <c r="H743" s="355"/>
    </row>
    <row r="744" customHeight="1" spans="1:8">
      <c r="A744" s="341">
        <v>21104</v>
      </c>
      <c r="B744" s="372" t="s">
        <v>607</v>
      </c>
      <c r="C744" s="359">
        <f>SUM(C745:C750)</f>
        <v>172.03</v>
      </c>
      <c r="D744" s="359">
        <f>SUM(D745:D750)</f>
        <v>0</v>
      </c>
      <c r="E744" s="345">
        <f t="shared" si="12"/>
        <v>0</v>
      </c>
      <c r="F744" s="345" t="str">
        <f>IFERROR((D744/#REF!)*100%,"")</f>
        <v/>
      </c>
      <c r="G744" s="345"/>
      <c r="H744" s="352">
        <f>SUM(H745:H750)</f>
        <v>0</v>
      </c>
    </row>
    <row r="745" customHeight="1" spans="1:8">
      <c r="A745" s="341">
        <v>2110401</v>
      </c>
      <c r="B745" s="372" t="s">
        <v>608</v>
      </c>
      <c r="C745" s="353"/>
      <c r="D745" s="353"/>
      <c r="E745" s="345" t="str">
        <f t="shared" si="12"/>
        <v/>
      </c>
      <c r="F745" s="345" t="str">
        <f>IFERROR((D745/#REF!)*100%,"")</f>
        <v/>
      </c>
      <c r="G745" s="345"/>
      <c r="H745" s="355"/>
    </row>
    <row r="746" customHeight="1" spans="1:8">
      <c r="A746" s="341">
        <v>2110402</v>
      </c>
      <c r="B746" s="372" t="s">
        <v>609</v>
      </c>
      <c r="C746" s="353">
        <v>172.03</v>
      </c>
      <c r="D746" s="353"/>
      <c r="E746" s="345">
        <f t="shared" si="12"/>
        <v>0</v>
      </c>
      <c r="F746" s="345" t="str">
        <f>IFERROR((D746/#REF!)*100%,"")</f>
        <v/>
      </c>
      <c r="G746" s="345"/>
      <c r="H746" s="355"/>
    </row>
    <row r="747" customHeight="1" spans="1:8">
      <c r="A747" s="341">
        <v>2110404</v>
      </c>
      <c r="B747" s="372" t="s">
        <v>610</v>
      </c>
      <c r="C747" s="353"/>
      <c r="D747" s="353"/>
      <c r="E747" s="345" t="str">
        <f t="shared" si="12"/>
        <v/>
      </c>
      <c r="F747" s="345" t="str">
        <f>IFERROR((D747/#REF!)*100%,"")</f>
        <v/>
      </c>
      <c r="G747" s="345"/>
      <c r="H747" s="355"/>
    </row>
    <row r="748" customHeight="1" spans="1:8">
      <c r="A748" s="341">
        <v>2110405</v>
      </c>
      <c r="B748" s="372" t="s">
        <v>611</v>
      </c>
      <c r="C748" s="353"/>
      <c r="D748" s="353"/>
      <c r="E748" s="345" t="str">
        <f t="shared" si="12"/>
        <v/>
      </c>
      <c r="F748" s="345" t="str">
        <f>IFERROR((D748/#REF!)*100%,"")</f>
        <v/>
      </c>
      <c r="G748" s="345"/>
      <c r="H748" s="355"/>
    </row>
    <row r="749" customHeight="1" spans="1:8">
      <c r="A749" s="341">
        <v>2110406</v>
      </c>
      <c r="B749" s="372" t="s">
        <v>612</v>
      </c>
      <c r="C749" s="353"/>
      <c r="D749" s="353"/>
      <c r="E749" s="345" t="str">
        <f t="shared" si="12"/>
        <v/>
      </c>
      <c r="F749" s="345" t="str">
        <f>IFERROR((D749/#REF!)*100%,"")</f>
        <v/>
      </c>
      <c r="G749" s="345"/>
      <c r="H749" s="355"/>
    </row>
    <row r="750" customHeight="1" spans="1:8">
      <c r="A750" s="341">
        <v>2110499</v>
      </c>
      <c r="B750" s="372" t="s">
        <v>613</v>
      </c>
      <c r="C750" s="353"/>
      <c r="D750" s="353"/>
      <c r="E750" s="345" t="str">
        <f t="shared" si="12"/>
        <v/>
      </c>
      <c r="F750" s="345" t="str">
        <f>IFERROR((D750/#REF!)*100%,"")</f>
        <v/>
      </c>
      <c r="G750" s="345"/>
      <c r="H750" s="355"/>
    </row>
    <row r="751" customHeight="1" spans="1:8">
      <c r="A751" s="341">
        <v>21105</v>
      </c>
      <c r="B751" s="372" t="s">
        <v>614</v>
      </c>
      <c r="C751" s="359">
        <f>SUM(C752:C757)</f>
        <v>0</v>
      </c>
      <c r="D751" s="359">
        <f>SUM(D752:D757)</f>
        <v>0</v>
      </c>
      <c r="E751" s="345" t="str">
        <f t="shared" si="12"/>
        <v/>
      </c>
      <c r="F751" s="345" t="str">
        <f>IFERROR((D751/#REF!)*100%,"")</f>
        <v/>
      </c>
      <c r="G751" s="345"/>
      <c r="H751" s="352">
        <f>SUM(H752:H757)</f>
        <v>0</v>
      </c>
    </row>
    <row r="752" customHeight="1" spans="1:8">
      <c r="A752" s="341">
        <v>2110501</v>
      </c>
      <c r="B752" s="372" t="s">
        <v>615</v>
      </c>
      <c r="C752" s="353"/>
      <c r="D752" s="353"/>
      <c r="E752" s="345" t="str">
        <f t="shared" si="12"/>
        <v/>
      </c>
      <c r="F752" s="345" t="str">
        <f>IFERROR((D752/#REF!)*100%,"")</f>
        <v/>
      </c>
      <c r="G752" s="345"/>
      <c r="H752" s="355"/>
    </row>
    <row r="753" customHeight="1" spans="1:8">
      <c r="A753" s="341">
        <v>2110502</v>
      </c>
      <c r="B753" s="372" t="s">
        <v>616</v>
      </c>
      <c r="C753" s="353"/>
      <c r="D753" s="353"/>
      <c r="E753" s="345" t="str">
        <f t="shared" si="12"/>
        <v/>
      </c>
      <c r="F753" s="345" t="str">
        <f>IFERROR((D753/#REF!)*100%,"")</f>
        <v/>
      </c>
      <c r="G753" s="345"/>
      <c r="H753" s="355"/>
    </row>
    <row r="754" customHeight="1" spans="1:8">
      <c r="A754" s="341">
        <v>2110503</v>
      </c>
      <c r="B754" s="372" t="s">
        <v>617</v>
      </c>
      <c r="C754" s="353"/>
      <c r="D754" s="353"/>
      <c r="E754" s="345" t="str">
        <f t="shared" si="12"/>
        <v/>
      </c>
      <c r="F754" s="345" t="str">
        <f>IFERROR((D754/#REF!)*100%,"")</f>
        <v/>
      </c>
      <c r="G754" s="345"/>
      <c r="H754" s="355"/>
    </row>
    <row r="755" customHeight="1" spans="1:8">
      <c r="A755" s="341">
        <v>2110506</v>
      </c>
      <c r="B755" s="372" t="s">
        <v>618</v>
      </c>
      <c r="C755" s="353"/>
      <c r="D755" s="353"/>
      <c r="E755" s="345" t="str">
        <f t="shared" si="12"/>
        <v/>
      </c>
      <c r="F755" s="345" t="str">
        <f>IFERROR((D755/#REF!)*100%,"")</f>
        <v/>
      </c>
      <c r="G755" s="345"/>
      <c r="H755" s="355"/>
    </row>
    <row r="756" customHeight="1" spans="1:8">
      <c r="A756" s="341">
        <v>2110507</v>
      </c>
      <c r="B756" s="372" t="s">
        <v>619</v>
      </c>
      <c r="C756" s="353"/>
      <c r="D756" s="353"/>
      <c r="E756" s="345" t="str">
        <f t="shared" si="12"/>
        <v/>
      </c>
      <c r="F756" s="345" t="str">
        <f>IFERROR((D756/#REF!)*100%,"")</f>
        <v/>
      </c>
      <c r="G756" s="345"/>
      <c r="H756" s="355"/>
    </row>
    <row r="757" customHeight="1" spans="1:8">
      <c r="A757" s="341">
        <v>2110599</v>
      </c>
      <c r="B757" s="372" t="s">
        <v>620</v>
      </c>
      <c r="C757" s="353"/>
      <c r="D757" s="353"/>
      <c r="E757" s="345" t="str">
        <f t="shared" si="12"/>
        <v/>
      </c>
      <c r="F757" s="345" t="str">
        <f>IFERROR((D757/#REF!)*100%,"")</f>
        <v/>
      </c>
      <c r="G757" s="345"/>
      <c r="H757" s="355"/>
    </row>
    <row r="758" customHeight="1" spans="1:8">
      <c r="A758" s="341">
        <v>21106</v>
      </c>
      <c r="B758" s="372" t="s">
        <v>621</v>
      </c>
      <c r="C758" s="359">
        <f>SUM(C759:C763)</f>
        <v>0</v>
      </c>
      <c r="D758" s="359">
        <f>SUM(D759:D763)</f>
        <v>0</v>
      </c>
      <c r="E758" s="345" t="str">
        <f t="shared" si="12"/>
        <v/>
      </c>
      <c r="F758" s="345" t="str">
        <f>IFERROR((D758/#REF!)*100%,"")</f>
        <v/>
      </c>
      <c r="G758" s="345"/>
      <c r="H758" s="352">
        <f>SUM(H759:H763)</f>
        <v>0</v>
      </c>
    </row>
    <row r="759" customHeight="1" spans="1:8">
      <c r="A759" s="341">
        <v>2110602</v>
      </c>
      <c r="B759" s="372" t="s">
        <v>622</v>
      </c>
      <c r="C759" s="353"/>
      <c r="D759" s="353"/>
      <c r="E759" s="345" t="str">
        <f t="shared" si="12"/>
        <v/>
      </c>
      <c r="F759" s="345" t="str">
        <f>IFERROR((D759/#REF!)*100%,"")</f>
        <v/>
      </c>
      <c r="G759" s="345"/>
      <c r="H759" s="355"/>
    </row>
    <row r="760" customHeight="1" spans="1:8">
      <c r="A760" s="341">
        <v>2110603</v>
      </c>
      <c r="B760" s="372" t="s">
        <v>623</v>
      </c>
      <c r="C760" s="353"/>
      <c r="D760" s="353"/>
      <c r="E760" s="345" t="str">
        <f t="shared" si="12"/>
        <v/>
      </c>
      <c r="F760" s="345" t="str">
        <f>IFERROR((D760/#REF!)*100%,"")</f>
        <v/>
      </c>
      <c r="G760" s="345"/>
      <c r="H760" s="355"/>
    </row>
    <row r="761" customHeight="1" spans="1:8">
      <c r="A761" s="341">
        <v>2110604</v>
      </c>
      <c r="B761" s="372" t="s">
        <v>624</v>
      </c>
      <c r="C761" s="353"/>
      <c r="D761" s="353"/>
      <c r="E761" s="345" t="str">
        <f t="shared" si="12"/>
        <v/>
      </c>
      <c r="F761" s="345" t="str">
        <f>IFERROR((D761/#REF!)*100%,"")</f>
        <v/>
      </c>
      <c r="G761" s="345"/>
      <c r="H761" s="355"/>
    </row>
    <row r="762" customHeight="1" spans="1:8">
      <c r="A762" s="341">
        <v>2110605</v>
      </c>
      <c r="B762" s="372" t="s">
        <v>625</v>
      </c>
      <c r="C762" s="353"/>
      <c r="D762" s="353"/>
      <c r="E762" s="345" t="str">
        <f t="shared" si="12"/>
        <v/>
      </c>
      <c r="F762" s="345" t="str">
        <f>IFERROR((D762/#REF!)*100%,"")</f>
        <v/>
      </c>
      <c r="G762" s="345"/>
      <c r="H762" s="355"/>
    </row>
    <row r="763" customHeight="1" spans="1:8">
      <c r="A763" s="341">
        <v>2110699</v>
      </c>
      <c r="B763" s="372" t="s">
        <v>626</v>
      </c>
      <c r="C763" s="353"/>
      <c r="D763" s="353"/>
      <c r="E763" s="345" t="str">
        <f t="shared" si="12"/>
        <v/>
      </c>
      <c r="F763" s="345" t="str">
        <f>IFERROR((D763/#REF!)*100%,"")</f>
        <v/>
      </c>
      <c r="G763" s="345"/>
      <c r="H763" s="355"/>
    </row>
    <row r="764" customHeight="1" spans="1:8">
      <c r="A764" s="341">
        <v>21107</v>
      </c>
      <c r="B764" s="372" t="s">
        <v>627</v>
      </c>
      <c r="C764" s="359">
        <f>SUM(C765:C766)</f>
        <v>0</v>
      </c>
      <c r="D764" s="359">
        <f>SUM(D765:D766)</f>
        <v>0</v>
      </c>
      <c r="E764" s="345" t="str">
        <f t="shared" si="12"/>
        <v/>
      </c>
      <c r="F764" s="345" t="str">
        <f>IFERROR((D764/#REF!)*100%,"")</f>
        <v/>
      </c>
      <c r="G764" s="345"/>
      <c r="H764" s="352">
        <f>SUM(H765:H766)</f>
        <v>0</v>
      </c>
    </row>
    <row r="765" customHeight="1" spans="1:8">
      <c r="A765" s="341">
        <v>2110704</v>
      </c>
      <c r="B765" s="372" t="s">
        <v>628</v>
      </c>
      <c r="C765" s="353"/>
      <c r="D765" s="353"/>
      <c r="E765" s="345" t="str">
        <f t="shared" si="12"/>
        <v/>
      </c>
      <c r="F765" s="345" t="str">
        <f>IFERROR((D765/#REF!)*100%,"")</f>
        <v/>
      </c>
      <c r="G765" s="345"/>
      <c r="H765" s="355"/>
    </row>
    <row r="766" customHeight="1" spans="1:8">
      <c r="A766" s="341">
        <v>2110799</v>
      </c>
      <c r="B766" s="372" t="s">
        <v>629</v>
      </c>
      <c r="C766" s="353"/>
      <c r="D766" s="353"/>
      <c r="E766" s="345" t="str">
        <f t="shared" si="12"/>
        <v/>
      </c>
      <c r="F766" s="345" t="str">
        <f>IFERROR((D766/#REF!)*100%,"")</f>
        <v/>
      </c>
      <c r="G766" s="345"/>
      <c r="H766" s="355"/>
    </row>
    <row r="767" customHeight="1" spans="1:8">
      <c r="A767" s="341">
        <v>21108</v>
      </c>
      <c r="B767" s="372" t="s">
        <v>630</v>
      </c>
      <c r="C767" s="359">
        <f>SUM(C768:C769)</f>
        <v>0</v>
      </c>
      <c r="D767" s="359">
        <f>SUM(D768:D769)</f>
        <v>0</v>
      </c>
      <c r="E767" s="345" t="str">
        <f t="shared" si="12"/>
        <v/>
      </c>
      <c r="F767" s="345" t="str">
        <f>IFERROR((D767/#REF!)*100%,"")</f>
        <v/>
      </c>
      <c r="G767" s="345"/>
      <c r="H767" s="352">
        <f>SUM(H768:H769)</f>
        <v>0</v>
      </c>
    </row>
    <row r="768" customHeight="1" spans="1:8">
      <c r="A768" s="341">
        <v>2110804</v>
      </c>
      <c r="B768" s="372" t="s">
        <v>631</v>
      </c>
      <c r="C768" s="353"/>
      <c r="D768" s="353"/>
      <c r="E768" s="345" t="str">
        <f t="shared" si="12"/>
        <v/>
      </c>
      <c r="F768" s="345" t="str">
        <f>IFERROR((D768/#REF!)*100%,"")</f>
        <v/>
      </c>
      <c r="G768" s="345"/>
      <c r="H768" s="355"/>
    </row>
    <row r="769" customHeight="1" spans="1:8">
      <c r="A769" s="341">
        <v>2110899</v>
      </c>
      <c r="B769" s="372" t="s">
        <v>632</v>
      </c>
      <c r="C769" s="353"/>
      <c r="D769" s="353"/>
      <c r="E769" s="345" t="str">
        <f t="shared" si="12"/>
        <v/>
      </c>
      <c r="F769" s="345" t="str">
        <f>IFERROR((D769/#REF!)*100%,"")</f>
        <v/>
      </c>
      <c r="G769" s="345"/>
      <c r="H769" s="355"/>
    </row>
    <row r="770" customHeight="1" spans="1:8">
      <c r="A770" s="341">
        <v>21109</v>
      </c>
      <c r="B770" s="372" t="s">
        <v>633</v>
      </c>
      <c r="C770" s="373"/>
      <c r="D770" s="374"/>
      <c r="E770" s="345" t="str">
        <f t="shared" si="12"/>
        <v/>
      </c>
      <c r="F770" s="345" t="str">
        <f>IFERROR((D770/#REF!)*100%,"")</f>
        <v/>
      </c>
      <c r="G770" s="345"/>
      <c r="H770" s="375"/>
    </row>
    <row r="771" customHeight="1" spans="1:8">
      <c r="A771" s="341">
        <v>21110</v>
      </c>
      <c r="B771" s="372" t="s">
        <v>634</v>
      </c>
      <c r="C771" s="373"/>
      <c r="D771" s="374"/>
      <c r="E771" s="345" t="str">
        <f t="shared" si="12"/>
        <v/>
      </c>
      <c r="F771" s="345" t="str">
        <f>IFERROR((D771/#REF!)*100%,"")</f>
        <v/>
      </c>
      <c r="G771" s="345"/>
      <c r="H771" s="375"/>
    </row>
    <row r="772" customHeight="1" spans="1:8">
      <c r="A772" s="341">
        <v>21111</v>
      </c>
      <c r="B772" s="372" t="s">
        <v>635</v>
      </c>
      <c r="C772" s="359">
        <f>SUM(C773:C777)</f>
        <v>0</v>
      </c>
      <c r="D772" s="359">
        <f>SUM(D773:D777)</f>
        <v>0</v>
      </c>
      <c r="E772" s="345" t="str">
        <f t="shared" si="12"/>
        <v/>
      </c>
      <c r="F772" s="345" t="str">
        <f>IFERROR((D772/#REF!)*100%,"")</f>
        <v/>
      </c>
      <c r="G772" s="345"/>
      <c r="H772" s="352">
        <f>SUM(H773:H777)</f>
        <v>0</v>
      </c>
    </row>
    <row r="773" customHeight="1" spans="1:8">
      <c r="A773" s="341">
        <v>2111101</v>
      </c>
      <c r="B773" s="372" t="s">
        <v>636</v>
      </c>
      <c r="C773" s="353"/>
      <c r="D773" s="353"/>
      <c r="E773" s="345" t="str">
        <f t="shared" si="12"/>
        <v/>
      </c>
      <c r="F773" s="345" t="str">
        <f>IFERROR((D773/#REF!)*100%,"")</f>
        <v/>
      </c>
      <c r="G773" s="345"/>
      <c r="H773" s="355"/>
    </row>
    <row r="774" customHeight="1" spans="1:8">
      <c r="A774" s="341">
        <v>2111102</v>
      </c>
      <c r="B774" s="372" t="s">
        <v>637</v>
      </c>
      <c r="C774" s="353"/>
      <c r="D774" s="353"/>
      <c r="E774" s="345" t="str">
        <f t="shared" si="12"/>
        <v/>
      </c>
      <c r="F774" s="345" t="str">
        <f>IFERROR((D774/#REF!)*100%,"")</f>
        <v/>
      </c>
      <c r="G774" s="345"/>
      <c r="H774" s="355"/>
    </row>
    <row r="775" customHeight="1" spans="1:8">
      <c r="A775" s="341">
        <v>2111103</v>
      </c>
      <c r="B775" s="372" t="s">
        <v>638</v>
      </c>
      <c r="C775" s="353"/>
      <c r="D775" s="353"/>
      <c r="E775" s="345" t="str">
        <f t="shared" si="12"/>
        <v/>
      </c>
      <c r="F775" s="345" t="str">
        <f>IFERROR((D775/#REF!)*100%,"")</f>
        <v/>
      </c>
      <c r="G775" s="345"/>
      <c r="H775" s="355"/>
    </row>
    <row r="776" customHeight="1" spans="1:8">
      <c r="A776" s="341">
        <v>2111104</v>
      </c>
      <c r="B776" s="372" t="s">
        <v>639</v>
      </c>
      <c r="C776" s="353"/>
      <c r="D776" s="353"/>
      <c r="E776" s="345" t="str">
        <f t="shared" si="12"/>
        <v/>
      </c>
      <c r="F776" s="345" t="str">
        <f>IFERROR((D776/#REF!)*100%,"")</f>
        <v/>
      </c>
      <c r="G776" s="345"/>
      <c r="H776" s="355"/>
    </row>
    <row r="777" customHeight="1" spans="1:8">
      <c r="A777" s="341">
        <v>2111199</v>
      </c>
      <c r="B777" s="372" t="s">
        <v>640</v>
      </c>
      <c r="C777" s="353"/>
      <c r="D777" s="353"/>
      <c r="E777" s="345" t="str">
        <f t="shared" si="12"/>
        <v/>
      </c>
      <c r="F777" s="345" t="str">
        <f>IFERROR((D777/#REF!)*100%,"")</f>
        <v/>
      </c>
      <c r="G777" s="345"/>
      <c r="H777" s="355"/>
    </row>
    <row r="778" customHeight="1" spans="1:8">
      <c r="A778" s="341">
        <v>21112</v>
      </c>
      <c r="B778" s="372" t="s">
        <v>641</v>
      </c>
      <c r="C778" s="373"/>
      <c r="D778" s="376"/>
      <c r="E778" s="345" t="str">
        <f t="shared" si="12"/>
        <v/>
      </c>
      <c r="F778" s="345" t="str">
        <f>IFERROR((D778/#REF!)*100%,"")</f>
        <v/>
      </c>
      <c r="G778" s="345"/>
      <c r="H778" s="375"/>
    </row>
    <row r="779" customHeight="1" spans="1:8">
      <c r="A779" s="341">
        <v>21113</v>
      </c>
      <c r="B779" s="372" t="s">
        <v>642</v>
      </c>
      <c r="C779" s="373"/>
      <c r="D779" s="376"/>
      <c r="E779" s="345" t="str">
        <f t="shared" si="12"/>
        <v/>
      </c>
      <c r="F779" s="345" t="str">
        <f>IFERROR((D779/#REF!)*100%,"")</f>
        <v/>
      </c>
      <c r="G779" s="345"/>
      <c r="H779" s="375"/>
    </row>
    <row r="780" customHeight="1" spans="1:8">
      <c r="A780" s="341">
        <v>21114</v>
      </c>
      <c r="B780" s="372" t="s">
        <v>643</v>
      </c>
      <c r="C780" s="359">
        <f>SUM(C781:C790)</f>
        <v>0</v>
      </c>
      <c r="D780" s="359">
        <f>SUM(D781:D790)</f>
        <v>0</v>
      </c>
      <c r="E780" s="345" t="str">
        <f t="shared" si="12"/>
        <v/>
      </c>
      <c r="F780" s="345" t="str">
        <f>IFERROR((D780/#REF!)*100%,"")</f>
        <v/>
      </c>
      <c r="G780" s="345"/>
      <c r="H780" s="352">
        <f>SUM(H781:H790)</f>
        <v>0</v>
      </c>
    </row>
    <row r="781" customHeight="1" spans="1:8">
      <c r="A781" s="341">
        <v>2111401</v>
      </c>
      <c r="B781" s="372" t="s">
        <v>65</v>
      </c>
      <c r="C781" s="353"/>
      <c r="D781" s="353"/>
      <c r="E781" s="345" t="str">
        <f t="shared" si="12"/>
        <v/>
      </c>
      <c r="F781" s="345" t="str">
        <f>IFERROR((D781/#REF!)*100%,"")</f>
        <v/>
      </c>
      <c r="G781" s="345"/>
      <c r="H781" s="355"/>
    </row>
    <row r="782" customHeight="1" spans="1:8">
      <c r="A782" s="341">
        <v>2111402</v>
      </c>
      <c r="B782" s="372" t="s">
        <v>66</v>
      </c>
      <c r="C782" s="353"/>
      <c r="D782" s="353"/>
      <c r="E782" s="345" t="str">
        <f t="shared" si="12"/>
        <v/>
      </c>
      <c r="F782" s="345" t="str">
        <f>IFERROR((D782/#REF!)*100%,"")</f>
        <v/>
      </c>
      <c r="G782" s="345"/>
      <c r="H782" s="355"/>
    </row>
    <row r="783" customHeight="1" spans="1:8">
      <c r="A783" s="341">
        <v>2111403</v>
      </c>
      <c r="B783" s="372" t="s">
        <v>67</v>
      </c>
      <c r="C783" s="353"/>
      <c r="D783" s="353"/>
      <c r="E783" s="345" t="str">
        <f t="shared" si="12"/>
        <v/>
      </c>
      <c r="F783" s="345" t="str">
        <f>IFERROR((D783/#REF!)*100%,"")</f>
        <v/>
      </c>
      <c r="G783" s="345"/>
      <c r="H783" s="355"/>
    </row>
    <row r="784" customHeight="1" spans="1:8">
      <c r="A784" s="341">
        <v>2111406</v>
      </c>
      <c r="B784" s="372" t="s">
        <v>644</v>
      </c>
      <c r="C784" s="353"/>
      <c r="D784" s="353"/>
      <c r="E784" s="345" t="str">
        <f t="shared" si="12"/>
        <v/>
      </c>
      <c r="F784" s="345" t="str">
        <f>IFERROR((D784/#REF!)*100%,"")</f>
        <v/>
      </c>
      <c r="G784" s="345"/>
      <c r="H784" s="355"/>
    </row>
    <row r="785" customHeight="1" spans="1:8">
      <c r="A785" s="341">
        <v>2111407</v>
      </c>
      <c r="B785" s="372" t="s">
        <v>645</v>
      </c>
      <c r="C785" s="353"/>
      <c r="D785" s="353"/>
      <c r="E785" s="345" t="str">
        <f t="shared" si="12"/>
        <v/>
      </c>
      <c r="F785" s="345" t="str">
        <f>IFERROR((D785/#REF!)*100%,"")</f>
        <v/>
      </c>
      <c r="G785" s="345"/>
      <c r="H785" s="355"/>
    </row>
    <row r="786" customHeight="1" spans="1:8">
      <c r="A786" s="341">
        <v>2111408</v>
      </c>
      <c r="B786" s="372" t="s">
        <v>646</v>
      </c>
      <c r="C786" s="353"/>
      <c r="D786" s="353"/>
      <c r="E786" s="345" t="str">
        <f t="shared" si="12"/>
        <v/>
      </c>
      <c r="F786" s="345" t="str">
        <f>IFERROR((D786/#REF!)*100%,"")</f>
        <v/>
      </c>
      <c r="G786" s="345"/>
      <c r="H786" s="355"/>
    </row>
    <row r="787" customHeight="1" spans="1:8">
      <c r="A787" s="341">
        <v>2111411</v>
      </c>
      <c r="B787" s="372" t="s">
        <v>106</v>
      </c>
      <c r="C787" s="353"/>
      <c r="D787" s="353"/>
      <c r="E787" s="345" t="str">
        <f t="shared" si="12"/>
        <v/>
      </c>
      <c r="F787" s="345" t="str">
        <f>IFERROR((D787/#REF!)*100%,"")</f>
        <v/>
      </c>
      <c r="G787" s="345"/>
      <c r="H787" s="355"/>
    </row>
    <row r="788" customHeight="1" spans="1:8">
      <c r="A788" s="341">
        <v>2111413</v>
      </c>
      <c r="B788" s="372" t="s">
        <v>647</v>
      </c>
      <c r="C788" s="353"/>
      <c r="D788" s="353"/>
      <c r="E788" s="345" t="str">
        <f t="shared" si="12"/>
        <v/>
      </c>
      <c r="F788" s="345" t="str">
        <f>IFERROR((D788/#REF!)*100%,"")</f>
        <v/>
      </c>
      <c r="G788" s="345"/>
      <c r="H788" s="355"/>
    </row>
    <row r="789" customHeight="1" spans="1:8">
      <c r="A789" s="341">
        <v>2111450</v>
      </c>
      <c r="B789" s="372" t="s">
        <v>74</v>
      </c>
      <c r="C789" s="353"/>
      <c r="D789" s="353"/>
      <c r="E789" s="345" t="str">
        <f t="shared" si="12"/>
        <v/>
      </c>
      <c r="F789" s="345" t="str">
        <f>IFERROR((D789/#REF!)*100%,"")</f>
        <v/>
      </c>
      <c r="G789" s="345"/>
      <c r="H789" s="355"/>
    </row>
    <row r="790" customHeight="1" spans="1:8">
      <c r="A790" s="341">
        <v>2111499</v>
      </c>
      <c r="B790" s="372" t="s">
        <v>648</v>
      </c>
      <c r="C790" s="353"/>
      <c r="D790" s="353"/>
      <c r="E790" s="345" t="str">
        <f t="shared" si="12"/>
        <v/>
      </c>
      <c r="F790" s="345" t="str">
        <f>IFERROR((D790/#REF!)*100%,"")</f>
        <v/>
      </c>
      <c r="G790" s="345"/>
      <c r="H790" s="355"/>
    </row>
    <row r="791" customHeight="1" spans="1:8">
      <c r="A791" s="341">
        <v>21199</v>
      </c>
      <c r="B791" s="372" t="s">
        <v>649</v>
      </c>
      <c r="C791" s="359">
        <f>SUM(C792)</f>
        <v>0</v>
      </c>
      <c r="D791" s="359">
        <f>SUM(D792)</f>
        <v>0</v>
      </c>
      <c r="E791" s="345" t="str">
        <f t="shared" si="12"/>
        <v/>
      </c>
      <c r="F791" s="345" t="str">
        <f>IFERROR((D791/#REF!)*100%,"")</f>
        <v/>
      </c>
      <c r="G791" s="345"/>
      <c r="H791" s="352">
        <f>SUM(H792)</f>
        <v>0</v>
      </c>
    </row>
    <row r="792" customHeight="1" spans="1:8">
      <c r="A792" s="341">
        <v>2119999</v>
      </c>
      <c r="B792" s="372" t="s">
        <v>650</v>
      </c>
      <c r="C792" s="353"/>
      <c r="D792" s="353"/>
      <c r="E792" s="345" t="str">
        <f t="shared" si="12"/>
        <v/>
      </c>
      <c r="F792" s="345" t="str">
        <f>IFERROR((D792/#REF!)*100%,"")</f>
        <v/>
      </c>
      <c r="G792" s="345"/>
      <c r="H792" s="355"/>
    </row>
    <row r="793" customHeight="1" spans="1:8">
      <c r="A793" s="341">
        <v>212</v>
      </c>
      <c r="B793" s="372" t="s">
        <v>651</v>
      </c>
      <c r="C793" s="364">
        <f>C794+C805+C806+C809+C811+C813</f>
        <v>2293.07</v>
      </c>
      <c r="D793" s="364">
        <f>D794+D805+D806+D809+D811+D813</f>
        <v>5983</v>
      </c>
      <c r="E793" s="345">
        <f t="shared" si="12"/>
        <v>2.60916587805867</v>
      </c>
      <c r="F793" s="345" t="str">
        <f>IFERROR((D793/#REF!)*100%,"")</f>
        <v/>
      </c>
      <c r="G793" s="346"/>
      <c r="H793" s="366">
        <f>H794+H805+H806+H809+H811+H813</f>
        <v>0</v>
      </c>
    </row>
    <row r="794" customHeight="1" spans="1:8">
      <c r="A794" s="341">
        <v>21201</v>
      </c>
      <c r="B794" s="372" t="s">
        <v>652</v>
      </c>
      <c r="C794" s="359">
        <f>SUM(C795:C804)</f>
        <v>750.07</v>
      </c>
      <c r="D794" s="359">
        <f>SUM(D795:D804)</f>
        <v>828</v>
      </c>
      <c r="E794" s="345">
        <f t="shared" si="12"/>
        <v>1.10389696961617</v>
      </c>
      <c r="F794" s="345" t="str">
        <f>IFERROR((D794/#REF!)*100%,"")</f>
        <v/>
      </c>
      <c r="G794" s="345"/>
      <c r="H794" s="352">
        <f>SUM(H795:H804)</f>
        <v>0</v>
      </c>
    </row>
    <row r="795" customHeight="1" spans="1:8">
      <c r="A795" s="341">
        <v>2120101</v>
      </c>
      <c r="B795" s="372" t="s">
        <v>65</v>
      </c>
      <c r="C795" s="353">
        <v>618.07</v>
      </c>
      <c r="D795" s="353">
        <v>72</v>
      </c>
      <c r="E795" s="345">
        <f t="shared" si="12"/>
        <v>0.116491659520766</v>
      </c>
      <c r="F795" s="345" t="str">
        <f>IFERROR((D795/#REF!)*100%,"")</f>
        <v/>
      </c>
      <c r="G795" s="345"/>
      <c r="H795" s="355"/>
    </row>
    <row r="796" customHeight="1" spans="1:8">
      <c r="A796" s="341">
        <v>2120102</v>
      </c>
      <c r="B796" s="372" t="s">
        <v>66</v>
      </c>
      <c r="C796" s="353"/>
      <c r="D796" s="353">
        <v>58</v>
      </c>
      <c r="E796" s="345" t="str">
        <f t="shared" si="12"/>
        <v/>
      </c>
      <c r="F796" s="345" t="str">
        <f>IFERROR((D796/#REF!)*100%,"")</f>
        <v/>
      </c>
      <c r="G796" s="345"/>
      <c r="H796" s="355"/>
    </row>
    <row r="797" customHeight="1" spans="1:8">
      <c r="A797" s="341">
        <v>2120103</v>
      </c>
      <c r="B797" s="372" t="s">
        <v>67</v>
      </c>
      <c r="C797" s="353"/>
      <c r="D797" s="353"/>
      <c r="E797" s="345" t="str">
        <f t="shared" si="12"/>
        <v/>
      </c>
      <c r="F797" s="345" t="str">
        <f>IFERROR((D797/#REF!)*100%,"")</f>
        <v/>
      </c>
      <c r="G797" s="345"/>
      <c r="H797" s="355"/>
    </row>
    <row r="798" customHeight="1" spans="1:8">
      <c r="A798" s="341">
        <v>2120104</v>
      </c>
      <c r="B798" s="372" t="s">
        <v>653</v>
      </c>
      <c r="C798" s="353"/>
      <c r="D798" s="353">
        <v>520</v>
      </c>
      <c r="E798" s="345" t="str">
        <f t="shared" si="12"/>
        <v/>
      </c>
      <c r="F798" s="345" t="str">
        <f>IFERROR((D798/#REF!)*100%,"")</f>
        <v/>
      </c>
      <c r="G798" s="345"/>
      <c r="H798" s="355"/>
    </row>
    <row r="799" customHeight="1" spans="1:8">
      <c r="A799" s="341">
        <v>2120105</v>
      </c>
      <c r="B799" s="372" t="s">
        <v>654</v>
      </c>
      <c r="C799" s="353"/>
      <c r="D799" s="353"/>
      <c r="E799" s="345" t="str">
        <f t="shared" si="12"/>
        <v/>
      </c>
      <c r="F799" s="345" t="str">
        <f>IFERROR((D799/#REF!)*100%,"")</f>
        <v/>
      </c>
      <c r="G799" s="345"/>
      <c r="H799" s="355"/>
    </row>
    <row r="800" customHeight="1" spans="1:8">
      <c r="A800" s="341">
        <v>2120106</v>
      </c>
      <c r="B800" s="372" t="s">
        <v>655</v>
      </c>
      <c r="C800" s="353"/>
      <c r="D800" s="353"/>
      <c r="E800" s="345" t="str">
        <f t="shared" si="12"/>
        <v/>
      </c>
      <c r="F800" s="345" t="str">
        <f>IFERROR((D800/#REF!)*100%,"")</f>
        <v/>
      </c>
      <c r="G800" s="345"/>
      <c r="H800" s="355"/>
    </row>
    <row r="801" customHeight="1" spans="1:8">
      <c r="A801" s="341">
        <v>2120107</v>
      </c>
      <c r="B801" s="372" t="s">
        <v>656</v>
      </c>
      <c r="C801" s="353"/>
      <c r="D801" s="353"/>
      <c r="E801" s="345" t="str">
        <f t="shared" si="12"/>
        <v/>
      </c>
      <c r="F801" s="345" t="str">
        <f>IFERROR((D801/#REF!)*100%,"")</f>
        <v/>
      </c>
      <c r="G801" s="345"/>
      <c r="H801" s="355"/>
    </row>
    <row r="802" customHeight="1" spans="1:8">
      <c r="A802" s="341">
        <v>2120109</v>
      </c>
      <c r="B802" s="372" t="s">
        <v>657</v>
      </c>
      <c r="C802" s="353"/>
      <c r="D802" s="353"/>
      <c r="E802" s="345" t="str">
        <f t="shared" ref="E802:E865" si="13">IFERROR((D802/C802)*100%,"")</f>
        <v/>
      </c>
      <c r="F802" s="345" t="str">
        <f>IFERROR((D802/#REF!)*100%,"")</f>
        <v/>
      </c>
      <c r="G802" s="345"/>
      <c r="H802" s="355"/>
    </row>
    <row r="803" customHeight="1" spans="1:8">
      <c r="A803" s="341">
        <v>2120110</v>
      </c>
      <c r="B803" s="372" t="s">
        <v>658</v>
      </c>
      <c r="C803" s="353"/>
      <c r="D803" s="353"/>
      <c r="E803" s="345" t="str">
        <f t="shared" si="13"/>
        <v/>
      </c>
      <c r="F803" s="345" t="str">
        <f>IFERROR((D803/#REF!)*100%,"")</f>
        <v/>
      </c>
      <c r="G803" s="345"/>
      <c r="H803" s="355"/>
    </row>
    <row r="804" customHeight="1" spans="1:8">
      <c r="A804" s="341">
        <v>2120199</v>
      </c>
      <c r="B804" s="372" t="s">
        <v>659</v>
      </c>
      <c r="C804" s="353">
        <v>132</v>
      </c>
      <c r="D804" s="353">
        <v>178</v>
      </c>
      <c r="E804" s="345">
        <f t="shared" si="13"/>
        <v>1.34848484848485</v>
      </c>
      <c r="F804" s="345" t="str">
        <f>IFERROR((D804/#REF!)*100%,"")</f>
        <v/>
      </c>
      <c r="G804" s="345"/>
      <c r="H804" s="355"/>
    </row>
    <row r="805" customHeight="1" spans="1:8">
      <c r="A805" s="341">
        <v>21202</v>
      </c>
      <c r="B805" s="372" t="s">
        <v>660</v>
      </c>
      <c r="C805" s="373"/>
      <c r="D805" s="376"/>
      <c r="E805" s="345" t="str">
        <f t="shared" si="13"/>
        <v/>
      </c>
      <c r="F805" s="345" t="str">
        <f>IFERROR((D805/#REF!)*100%,"")</f>
        <v/>
      </c>
      <c r="G805" s="345"/>
      <c r="H805" s="375"/>
    </row>
    <row r="806" customHeight="1" spans="1:8">
      <c r="A806" s="341">
        <v>21203</v>
      </c>
      <c r="B806" s="372" t="s">
        <v>661</v>
      </c>
      <c r="C806" s="359">
        <f>SUM(C807:C808)</f>
        <v>1506</v>
      </c>
      <c r="D806" s="359">
        <f>SUM(D807:D808)</f>
        <v>5030</v>
      </c>
      <c r="E806" s="345">
        <f t="shared" si="13"/>
        <v>3.33997343957503</v>
      </c>
      <c r="F806" s="345" t="str">
        <f>IFERROR((D806/#REF!)*100%,"")</f>
        <v/>
      </c>
      <c r="G806" s="345"/>
      <c r="H806" s="352">
        <f>SUM(H807:H808)</f>
        <v>0</v>
      </c>
    </row>
    <row r="807" customHeight="1" spans="1:8">
      <c r="A807" s="341">
        <v>2120303</v>
      </c>
      <c r="B807" s="372" t="s">
        <v>662</v>
      </c>
      <c r="C807" s="353"/>
      <c r="D807" s="353"/>
      <c r="E807" s="345" t="str">
        <f t="shared" si="13"/>
        <v/>
      </c>
      <c r="F807" s="345" t="str">
        <f>IFERROR((D807/#REF!)*100%,"")</f>
        <v/>
      </c>
      <c r="G807" s="345"/>
      <c r="H807" s="355"/>
    </row>
    <row r="808" customHeight="1" spans="1:8">
      <c r="A808" s="341">
        <v>2120399</v>
      </c>
      <c r="B808" s="372" t="s">
        <v>663</v>
      </c>
      <c r="C808" s="353">
        <v>1506</v>
      </c>
      <c r="D808" s="353">
        <v>5030</v>
      </c>
      <c r="E808" s="345">
        <f t="shared" si="13"/>
        <v>3.33997343957503</v>
      </c>
      <c r="F808" s="345" t="str">
        <f>IFERROR((D808/#REF!)*100%,"")</f>
        <v/>
      </c>
      <c r="G808" s="345"/>
      <c r="H808" s="355"/>
    </row>
    <row r="809" customHeight="1" spans="1:8">
      <c r="A809" s="341">
        <v>21205</v>
      </c>
      <c r="B809" s="372" t="s">
        <v>664</v>
      </c>
      <c r="C809" s="359">
        <f>SUM(C810)</f>
        <v>37</v>
      </c>
      <c r="D809" s="359">
        <f>SUM(D810)</f>
        <v>125</v>
      </c>
      <c r="E809" s="345">
        <f t="shared" si="13"/>
        <v>3.37837837837838</v>
      </c>
      <c r="F809" s="345" t="str">
        <f>IFERROR((D809/#REF!)*100%,"")</f>
        <v/>
      </c>
      <c r="G809" s="345"/>
      <c r="H809" s="352">
        <f>SUM(H810)</f>
        <v>0</v>
      </c>
    </row>
    <row r="810" customHeight="1" spans="1:8">
      <c r="A810" s="341">
        <v>2120501</v>
      </c>
      <c r="B810" s="372" t="s">
        <v>665</v>
      </c>
      <c r="C810" s="353">
        <v>37</v>
      </c>
      <c r="D810" s="353">
        <v>125</v>
      </c>
      <c r="E810" s="345">
        <f t="shared" si="13"/>
        <v>3.37837837837838</v>
      </c>
      <c r="F810" s="345" t="str">
        <f>IFERROR((D810/#REF!)*100%,"")</f>
        <v/>
      </c>
      <c r="G810" s="345"/>
      <c r="H810" s="355"/>
    </row>
    <row r="811" customHeight="1" spans="1:8">
      <c r="A811" s="341">
        <v>21206</v>
      </c>
      <c r="B811" s="372" t="s">
        <v>666</v>
      </c>
      <c r="C811" s="359">
        <f>SUM(C812)</f>
        <v>0</v>
      </c>
      <c r="D811" s="359">
        <f>SUM(D812)</f>
        <v>0</v>
      </c>
      <c r="E811" s="345" t="str">
        <f t="shared" si="13"/>
        <v/>
      </c>
      <c r="F811" s="345" t="str">
        <f>IFERROR((D811/#REF!)*100%,"")</f>
        <v/>
      </c>
      <c r="G811" s="345"/>
      <c r="H811" s="352">
        <f>SUM(H812)</f>
        <v>0</v>
      </c>
    </row>
    <row r="812" customHeight="1" spans="1:8">
      <c r="A812" s="341">
        <v>2120601</v>
      </c>
      <c r="B812" s="372" t="s">
        <v>667</v>
      </c>
      <c r="C812" s="353"/>
      <c r="D812" s="367"/>
      <c r="E812" s="345" t="str">
        <f t="shared" si="13"/>
        <v/>
      </c>
      <c r="F812" s="345" t="str">
        <f>IFERROR((D812/#REF!)*100%,"")</f>
        <v/>
      </c>
      <c r="G812" s="345"/>
      <c r="H812" s="368"/>
    </row>
    <row r="813" customHeight="1" spans="1:8">
      <c r="A813" s="341">
        <v>21299</v>
      </c>
      <c r="B813" s="372" t="s">
        <v>668</v>
      </c>
      <c r="C813" s="359">
        <f>SUM(C814)</f>
        <v>0</v>
      </c>
      <c r="D813" s="359">
        <f>SUM(D814)</f>
        <v>0</v>
      </c>
      <c r="E813" s="345" t="str">
        <f t="shared" si="13"/>
        <v/>
      </c>
      <c r="F813" s="345" t="str">
        <f>IFERROR((D813/#REF!)*100%,"")</f>
        <v/>
      </c>
      <c r="G813" s="345"/>
      <c r="H813" s="352">
        <f>SUM(H814)</f>
        <v>0</v>
      </c>
    </row>
    <row r="814" customHeight="1" spans="1:8">
      <c r="A814" s="341">
        <v>2129999</v>
      </c>
      <c r="B814" s="372" t="s">
        <v>669</v>
      </c>
      <c r="C814" s="353"/>
      <c r="D814" s="353"/>
      <c r="E814" s="345" t="str">
        <f t="shared" si="13"/>
        <v/>
      </c>
      <c r="F814" s="345" t="str">
        <f>IFERROR((D814/#REF!)*100%,"")</f>
        <v/>
      </c>
      <c r="G814" s="345"/>
      <c r="H814" s="355"/>
    </row>
    <row r="815" customHeight="1" spans="1:8">
      <c r="A815" s="341">
        <v>213</v>
      </c>
      <c r="B815" s="372" t="s">
        <v>670</v>
      </c>
      <c r="C815" s="364">
        <f>C816+C842+C864+C892+C903+C910+C916+C919</f>
        <v>1350.08</v>
      </c>
      <c r="D815" s="364">
        <f>D816+D842+D864+D892+D903+D910+D916+D919</f>
        <v>1349</v>
      </c>
      <c r="E815" s="345">
        <f t="shared" si="13"/>
        <v>0.999200047404598</v>
      </c>
      <c r="F815" s="345" t="str">
        <f>IFERROR((D815/#REF!)*100%,"")</f>
        <v/>
      </c>
      <c r="G815" s="346"/>
      <c r="H815" s="366">
        <f>H816+H842+H864+H892+H903+H910+H916+H919</f>
        <v>0</v>
      </c>
    </row>
    <row r="816" customHeight="1" spans="1:8">
      <c r="A816" s="341">
        <v>21301</v>
      </c>
      <c r="B816" s="372" t="s">
        <v>671</v>
      </c>
      <c r="C816" s="359">
        <f>SUM(C817:C841)</f>
        <v>870.57</v>
      </c>
      <c r="D816" s="359">
        <f>SUM(D817:D841)</f>
        <v>1073</v>
      </c>
      <c r="E816" s="345">
        <f t="shared" si="13"/>
        <v>1.23252581641913</v>
      </c>
      <c r="F816" s="345" t="str">
        <f>IFERROR((D816/#REF!)*100%,"")</f>
        <v/>
      </c>
      <c r="G816" s="345"/>
      <c r="H816" s="352">
        <f>SUM(H817:H841)</f>
        <v>0</v>
      </c>
    </row>
    <row r="817" customHeight="1" spans="1:8">
      <c r="A817" s="341">
        <v>2130101</v>
      </c>
      <c r="B817" s="372" t="s">
        <v>65</v>
      </c>
      <c r="C817" s="353">
        <v>137.96</v>
      </c>
      <c r="D817" s="353">
        <v>89</v>
      </c>
      <c r="E817" s="345">
        <f t="shared" si="13"/>
        <v>0.645114525949551</v>
      </c>
      <c r="F817" s="345" t="str">
        <f>IFERROR((D817/#REF!)*100%,"")</f>
        <v/>
      </c>
      <c r="G817" s="345"/>
      <c r="H817" s="355"/>
    </row>
    <row r="818" customHeight="1" spans="1:8">
      <c r="A818" s="341">
        <v>2130102</v>
      </c>
      <c r="B818" s="372" t="s">
        <v>66</v>
      </c>
      <c r="C818" s="353"/>
      <c r="D818" s="353">
        <v>57</v>
      </c>
      <c r="E818" s="345" t="str">
        <f t="shared" si="13"/>
        <v/>
      </c>
      <c r="F818" s="345" t="str">
        <f>IFERROR((D818/#REF!)*100%,"")</f>
        <v/>
      </c>
      <c r="G818" s="345"/>
      <c r="H818" s="355"/>
    </row>
    <row r="819" customHeight="1" spans="1:8">
      <c r="A819" s="341">
        <v>2130103</v>
      </c>
      <c r="B819" s="372" t="s">
        <v>67</v>
      </c>
      <c r="C819" s="353"/>
      <c r="D819" s="353"/>
      <c r="E819" s="345" t="str">
        <f t="shared" si="13"/>
        <v/>
      </c>
      <c r="F819" s="345" t="str">
        <f>IFERROR((D819/#REF!)*100%,"")</f>
        <v/>
      </c>
      <c r="G819" s="345"/>
      <c r="H819" s="355"/>
    </row>
    <row r="820" customHeight="1" spans="1:8">
      <c r="A820" s="341">
        <v>2130104</v>
      </c>
      <c r="B820" s="372" t="s">
        <v>74</v>
      </c>
      <c r="C820" s="353">
        <v>639.61</v>
      </c>
      <c r="D820" s="353">
        <v>688</v>
      </c>
      <c r="E820" s="345">
        <f t="shared" si="13"/>
        <v>1.07565547755664</v>
      </c>
      <c r="F820" s="345" t="str">
        <f>IFERROR((D820/#REF!)*100%,"")</f>
        <v/>
      </c>
      <c r="G820" s="345"/>
      <c r="H820" s="355"/>
    </row>
    <row r="821" customHeight="1" spans="1:8">
      <c r="A821" s="341">
        <v>2130105</v>
      </c>
      <c r="B821" s="372" t="s">
        <v>672</v>
      </c>
      <c r="C821" s="353"/>
      <c r="D821" s="353"/>
      <c r="E821" s="345" t="str">
        <f t="shared" si="13"/>
        <v/>
      </c>
      <c r="F821" s="345" t="str">
        <f>IFERROR((D821/#REF!)*100%,"")</f>
        <v/>
      </c>
      <c r="G821" s="345"/>
      <c r="H821" s="355"/>
    </row>
    <row r="822" customHeight="1" spans="1:8">
      <c r="A822" s="341">
        <v>2130106</v>
      </c>
      <c r="B822" s="372" t="s">
        <v>673</v>
      </c>
      <c r="C822" s="353"/>
      <c r="D822" s="353"/>
      <c r="E822" s="345" t="str">
        <f t="shared" si="13"/>
        <v/>
      </c>
      <c r="F822" s="345" t="str">
        <f>IFERROR((D822/#REF!)*100%,"")</f>
        <v/>
      </c>
      <c r="G822" s="345"/>
      <c r="H822" s="355"/>
    </row>
    <row r="823" customHeight="1" spans="1:8">
      <c r="A823" s="341">
        <v>2130108</v>
      </c>
      <c r="B823" s="372" t="s">
        <v>674</v>
      </c>
      <c r="C823" s="353">
        <v>3</v>
      </c>
      <c r="D823" s="353">
        <v>3</v>
      </c>
      <c r="E823" s="345">
        <f t="shared" si="13"/>
        <v>1</v>
      </c>
      <c r="F823" s="345" t="str">
        <f>IFERROR((D823/#REF!)*100%,"")</f>
        <v/>
      </c>
      <c r="G823" s="345"/>
      <c r="H823" s="355"/>
    </row>
    <row r="824" customHeight="1" spans="1:8">
      <c r="A824" s="341">
        <v>2130109</v>
      </c>
      <c r="B824" s="372" t="s">
        <v>675</v>
      </c>
      <c r="C824" s="353"/>
      <c r="D824" s="353"/>
      <c r="E824" s="345" t="str">
        <f t="shared" si="13"/>
        <v/>
      </c>
      <c r="F824" s="345" t="str">
        <f>IFERROR((D824/#REF!)*100%,"")</f>
        <v/>
      </c>
      <c r="G824" s="345"/>
      <c r="H824" s="355"/>
    </row>
    <row r="825" customHeight="1" spans="1:8">
      <c r="A825" s="341">
        <v>2130110</v>
      </c>
      <c r="B825" s="372" t="s">
        <v>676</v>
      </c>
      <c r="C825" s="353"/>
      <c r="D825" s="353"/>
      <c r="E825" s="345" t="str">
        <f t="shared" si="13"/>
        <v/>
      </c>
      <c r="F825" s="345" t="str">
        <f>IFERROR((D825/#REF!)*100%,"")</f>
        <v/>
      </c>
      <c r="G825" s="345"/>
      <c r="H825" s="355"/>
    </row>
    <row r="826" customHeight="1" spans="1:8">
      <c r="A826" s="341">
        <v>2130111</v>
      </c>
      <c r="B826" s="372" t="s">
        <v>677</v>
      </c>
      <c r="C826" s="353"/>
      <c r="D826" s="353"/>
      <c r="E826" s="345" t="str">
        <f t="shared" si="13"/>
        <v/>
      </c>
      <c r="F826" s="345" t="str">
        <f>IFERROR((D826/#REF!)*100%,"")</f>
        <v/>
      </c>
      <c r="G826" s="345"/>
      <c r="H826" s="355"/>
    </row>
    <row r="827" customHeight="1" spans="1:8">
      <c r="A827" s="341">
        <v>2130112</v>
      </c>
      <c r="B827" s="372" t="s">
        <v>678</v>
      </c>
      <c r="C827" s="353"/>
      <c r="D827" s="353"/>
      <c r="E827" s="345" t="str">
        <f t="shared" si="13"/>
        <v/>
      </c>
      <c r="F827" s="345" t="str">
        <f>IFERROR((D827/#REF!)*100%,"")</f>
        <v/>
      </c>
      <c r="G827" s="345"/>
      <c r="H827" s="355"/>
    </row>
    <row r="828" customHeight="1" spans="1:8">
      <c r="A828" s="341">
        <v>2130114</v>
      </c>
      <c r="B828" s="372" t="s">
        <v>679</v>
      </c>
      <c r="C828" s="353"/>
      <c r="D828" s="353"/>
      <c r="E828" s="345" t="str">
        <f t="shared" si="13"/>
        <v/>
      </c>
      <c r="F828" s="345" t="str">
        <f>IFERROR((D828/#REF!)*100%,"")</f>
        <v/>
      </c>
      <c r="G828" s="345"/>
      <c r="H828" s="355"/>
    </row>
    <row r="829" customHeight="1" spans="1:8">
      <c r="A829" s="341">
        <v>2130119</v>
      </c>
      <c r="B829" s="372" t="s">
        <v>680</v>
      </c>
      <c r="C829" s="353"/>
      <c r="D829" s="353"/>
      <c r="E829" s="345" t="str">
        <f t="shared" si="13"/>
        <v/>
      </c>
      <c r="F829" s="345" t="str">
        <f>IFERROR((D829/#REF!)*100%,"")</f>
        <v/>
      </c>
      <c r="G829" s="345"/>
      <c r="H829" s="355"/>
    </row>
    <row r="830" customHeight="1" spans="1:8">
      <c r="A830" s="341">
        <v>2130120</v>
      </c>
      <c r="B830" s="372" t="s">
        <v>681</v>
      </c>
      <c r="C830" s="353"/>
      <c r="D830" s="353"/>
      <c r="E830" s="345" t="str">
        <f t="shared" si="13"/>
        <v/>
      </c>
      <c r="F830" s="345" t="str">
        <f>IFERROR((D830/#REF!)*100%,"")</f>
        <v/>
      </c>
      <c r="G830" s="345"/>
      <c r="H830" s="355"/>
    </row>
    <row r="831" customHeight="1" spans="1:8">
      <c r="A831" s="341">
        <v>2130121</v>
      </c>
      <c r="B831" s="372" t="s">
        <v>682</v>
      </c>
      <c r="C831" s="353"/>
      <c r="D831" s="353"/>
      <c r="E831" s="345" t="str">
        <f t="shared" si="13"/>
        <v/>
      </c>
      <c r="F831" s="345" t="str">
        <f>IFERROR((D831/#REF!)*100%,"")</f>
        <v/>
      </c>
      <c r="G831" s="345"/>
      <c r="H831" s="355"/>
    </row>
    <row r="832" customHeight="1" spans="1:8">
      <c r="A832" s="341">
        <v>2130122</v>
      </c>
      <c r="B832" s="372" t="s">
        <v>683</v>
      </c>
      <c r="C832" s="353">
        <v>90</v>
      </c>
      <c r="D832" s="353">
        <v>236</v>
      </c>
      <c r="E832" s="345">
        <f t="shared" si="13"/>
        <v>2.62222222222222</v>
      </c>
      <c r="F832" s="345" t="str">
        <f>IFERROR((D832/#REF!)*100%,"")</f>
        <v/>
      </c>
      <c r="G832" s="345"/>
      <c r="H832" s="355"/>
    </row>
    <row r="833" customHeight="1" spans="1:8">
      <c r="A833" s="341">
        <v>2130124</v>
      </c>
      <c r="B833" s="372" t="s">
        <v>684</v>
      </c>
      <c r="C833" s="353"/>
      <c r="D833" s="353"/>
      <c r="E833" s="345" t="str">
        <f t="shared" si="13"/>
        <v/>
      </c>
      <c r="F833" s="345" t="str">
        <f>IFERROR((D833/#REF!)*100%,"")</f>
        <v/>
      </c>
      <c r="G833" s="345"/>
      <c r="H833" s="355"/>
    </row>
    <row r="834" customHeight="1" spans="1:8">
      <c r="A834" s="341">
        <v>2130125</v>
      </c>
      <c r="B834" s="372" t="s">
        <v>685</v>
      </c>
      <c r="C834" s="353"/>
      <c r="D834" s="353"/>
      <c r="E834" s="345" t="str">
        <f t="shared" si="13"/>
        <v/>
      </c>
      <c r="F834" s="345" t="str">
        <f>IFERROR((D834/#REF!)*100%,"")</f>
        <v/>
      </c>
      <c r="G834" s="345"/>
      <c r="H834" s="355"/>
    </row>
    <row r="835" customHeight="1" spans="1:8">
      <c r="A835" s="341">
        <v>2130126</v>
      </c>
      <c r="B835" s="372" t="s">
        <v>686</v>
      </c>
      <c r="C835" s="353"/>
      <c r="D835" s="353"/>
      <c r="E835" s="345" t="str">
        <f t="shared" si="13"/>
        <v/>
      </c>
      <c r="F835" s="345" t="str">
        <f>IFERROR((D835/#REF!)*100%,"")</f>
        <v/>
      </c>
      <c r="G835" s="345"/>
      <c r="H835" s="355"/>
    </row>
    <row r="836" customHeight="1" spans="1:8">
      <c r="A836" s="341">
        <v>2130135</v>
      </c>
      <c r="B836" s="372" t="s">
        <v>687</v>
      </c>
      <c r="C836" s="353"/>
      <c r="D836" s="353"/>
      <c r="E836" s="345" t="str">
        <f t="shared" si="13"/>
        <v/>
      </c>
      <c r="F836" s="345" t="str">
        <f>IFERROR((D836/#REF!)*100%,"")</f>
        <v/>
      </c>
      <c r="G836" s="345"/>
      <c r="H836" s="355"/>
    </row>
    <row r="837" customHeight="1" spans="1:8">
      <c r="A837" s="341">
        <v>2130142</v>
      </c>
      <c r="B837" s="372" t="s">
        <v>688</v>
      </c>
      <c r="C837" s="353"/>
      <c r="D837" s="353"/>
      <c r="E837" s="345" t="str">
        <f t="shared" si="13"/>
        <v/>
      </c>
      <c r="F837" s="345" t="str">
        <f>IFERROR((D837/#REF!)*100%,"")</f>
        <v/>
      </c>
      <c r="G837" s="345"/>
      <c r="H837" s="355"/>
    </row>
    <row r="838" customHeight="1" spans="1:8">
      <c r="A838" s="341">
        <v>2130148</v>
      </c>
      <c r="B838" s="372" t="s">
        <v>689</v>
      </c>
      <c r="C838" s="353"/>
      <c r="D838" s="353"/>
      <c r="E838" s="345" t="str">
        <f t="shared" si="13"/>
        <v/>
      </c>
      <c r="F838" s="345" t="str">
        <f>IFERROR((D838/#REF!)*100%,"")</f>
        <v/>
      </c>
      <c r="G838" s="345"/>
      <c r="H838" s="355"/>
    </row>
    <row r="839" customHeight="1" spans="1:8">
      <c r="A839" s="341">
        <v>2130152</v>
      </c>
      <c r="B839" s="372" t="s">
        <v>690</v>
      </c>
      <c r="C839" s="353"/>
      <c r="D839" s="353"/>
      <c r="E839" s="345" t="str">
        <f t="shared" si="13"/>
        <v/>
      </c>
      <c r="F839" s="345" t="str">
        <f>IFERROR((D839/#REF!)*100%,"")</f>
        <v/>
      </c>
      <c r="G839" s="345"/>
      <c r="H839" s="355"/>
    </row>
    <row r="840" customHeight="1" spans="1:8">
      <c r="A840" s="341">
        <v>2130153</v>
      </c>
      <c r="B840" s="372" t="s">
        <v>691</v>
      </c>
      <c r="C840" s="353"/>
      <c r="D840" s="353"/>
      <c r="E840" s="345" t="str">
        <f t="shared" si="13"/>
        <v/>
      </c>
      <c r="F840" s="345" t="str">
        <f>IFERROR((D840/#REF!)*100%,"")</f>
        <v/>
      </c>
      <c r="G840" s="345"/>
      <c r="H840" s="355"/>
    </row>
    <row r="841" customHeight="1" spans="1:8">
      <c r="A841" s="341">
        <v>2130199</v>
      </c>
      <c r="B841" s="372" t="s">
        <v>692</v>
      </c>
      <c r="C841" s="353"/>
      <c r="D841" s="353"/>
      <c r="E841" s="345" t="str">
        <f t="shared" si="13"/>
        <v/>
      </c>
      <c r="F841" s="345" t="str">
        <f>IFERROR((D841/#REF!)*100%,"")</f>
        <v/>
      </c>
      <c r="G841" s="345"/>
      <c r="H841" s="355"/>
    </row>
    <row r="842" customHeight="1" spans="1:8">
      <c r="A842" s="341">
        <v>21302</v>
      </c>
      <c r="B842" s="372" t="s">
        <v>693</v>
      </c>
      <c r="C842" s="359">
        <f>SUM(C843:C863)</f>
        <v>65.34</v>
      </c>
      <c r="D842" s="359">
        <f>SUM(D843:D863)</f>
        <v>65</v>
      </c>
      <c r="E842" s="345">
        <f t="shared" si="13"/>
        <v>0.994796449341904</v>
      </c>
      <c r="F842" s="345" t="str">
        <f>IFERROR((D842/#REF!)*100%,"")</f>
        <v/>
      </c>
      <c r="G842" s="345"/>
      <c r="H842" s="352">
        <f>SUM(H843:H863)</f>
        <v>0</v>
      </c>
    </row>
    <row r="843" customHeight="1" spans="1:8">
      <c r="A843" s="341">
        <v>2130201</v>
      </c>
      <c r="B843" s="372" t="s">
        <v>65</v>
      </c>
      <c r="C843" s="353">
        <v>65.34</v>
      </c>
      <c r="D843" s="353"/>
      <c r="E843" s="345">
        <f t="shared" si="13"/>
        <v>0</v>
      </c>
      <c r="F843" s="345" t="str">
        <f>IFERROR((D843/#REF!)*100%,"")</f>
        <v/>
      </c>
      <c r="G843" s="345"/>
      <c r="H843" s="355"/>
    </row>
    <row r="844" customHeight="1" spans="1:8">
      <c r="A844" s="341">
        <v>2130202</v>
      </c>
      <c r="B844" s="372" t="s">
        <v>66</v>
      </c>
      <c r="C844" s="353"/>
      <c r="D844" s="353"/>
      <c r="E844" s="345" t="str">
        <f t="shared" si="13"/>
        <v/>
      </c>
      <c r="F844" s="345" t="str">
        <f>IFERROR((D844/#REF!)*100%,"")</f>
        <v/>
      </c>
      <c r="G844" s="345"/>
      <c r="H844" s="355"/>
    </row>
    <row r="845" customHeight="1" spans="1:8">
      <c r="A845" s="341">
        <v>2130203</v>
      </c>
      <c r="B845" s="372" t="s">
        <v>67</v>
      </c>
      <c r="C845" s="353"/>
      <c r="D845" s="353"/>
      <c r="E845" s="345" t="str">
        <f t="shared" si="13"/>
        <v/>
      </c>
      <c r="F845" s="345" t="str">
        <f>IFERROR((D845/#REF!)*100%,"")</f>
        <v/>
      </c>
      <c r="G845" s="345"/>
      <c r="H845" s="355"/>
    </row>
    <row r="846" customHeight="1" spans="1:8">
      <c r="A846" s="341">
        <v>2130204</v>
      </c>
      <c r="B846" s="372" t="s">
        <v>694</v>
      </c>
      <c r="C846" s="353"/>
      <c r="D846" s="353"/>
      <c r="E846" s="345" t="str">
        <f t="shared" si="13"/>
        <v/>
      </c>
      <c r="F846" s="345" t="str">
        <f>IFERROR((D846/#REF!)*100%,"")</f>
        <v/>
      </c>
      <c r="G846" s="345"/>
      <c r="H846" s="355"/>
    </row>
    <row r="847" customHeight="1" spans="1:8">
      <c r="A847" s="341">
        <v>2130205</v>
      </c>
      <c r="B847" s="372" t="s">
        <v>695</v>
      </c>
      <c r="C847" s="353"/>
      <c r="D847" s="353"/>
      <c r="E847" s="345" t="str">
        <f t="shared" si="13"/>
        <v/>
      </c>
      <c r="F847" s="345" t="str">
        <f>IFERROR((D847/#REF!)*100%,"")</f>
        <v/>
      </c>
      <c r="G847" s="345"/>
      <c r="H847" s="355"/>
    </row>
    <row r="848" customHeight="1" spans="1:8">
      <c r="A848" s="341">
        <v>2130206</v>
      </c>
      <c r="B848" s="372" t="s">
        <v>696</v>
      </c>
      <c r="C848" s="353"/>
      <c r="D848" s="353"/>
      <c r="E848" s="345" t="str">
        <f t="shared" si="13"/>
        <v/>
      </c>
      <c r="F848" s="345" t="str">
        <f>IFERROR((D848/#REF!)*100%,"")</f>
        <v/>
      </c>
      <c r="G848" s="345"/>
      <c r="H848" s="355"/>
    </row>
    <row r="849" customHeight="1" spans="1:8">
      <c r="A849" s="341">
        <v>2130207</v>
      </c>
      <c r="B849" s="372" t="s">
        <v>697</v>
      </c>
      <c r="C849" s="353"/>
      <c r="D849" s="353"/>
      <c r="E849" s="345" t="str">
        <f t="shared" si="13"/>
        <v/>
      </c>
      <c r="F849" s="345" t="str">
        <f>IFERROR((D849/#REF!)*100%,"")</f>
        <v/>
      </c>
      <c r="G849" s="345"/>
      <c r="H849" s="355"/>
    </row>
    <row r="850" customHeight="1" spans="1:8">
      <c r="A850" s="341">
        <v>2130209</v>
      </c>
      <c r="B850" s="372" t="s">
        <v>698</v>
      </c>
      <c r="C850" s="353"/>
      <c r="D850" s="353"/>
      <c r="E850" s="345" t="str">
        <f t="shared" si="13"/>
        <v/>
      </c>
      <c r="F850" s="345" t="str">
        <f>IFERROR((D850/#REF!)*100%,"")</f>
        <v/>
      </c>
      <c r="G850" s="345"/>
      <c r="H850" s="355"/>
    </row>
    <row r="851" customHeight="1" spans="1:8">
      <c r="A851" s="341">
        <v>2130211</v>
      </c>
      <c r="B851" s="372" t="s">
        <v>699</v>
      </c>
      <c r="C851" s="353"/>
      <c r="D851" s="353"/>
      <c r="E851" s="345" t="str">
        <f t="shared" si="13"/>
        <v/>
      </c>
      <c r="F851" s="345" t="str">
        <f>IFERROR((D851/#REF!)*100%,"")</f>
        <v/>
      </c>
      <c r="G851" s="345"/>
      <c r="H851" s="355"/>
    </row>
    <row r="852" customHeight="1" spans="1:8">
      <c r="A852" s="341">
        <v>2130212</v>
      </c>
      <c r="B852" s="372" t="s">
        <v>700</v>
      </c>
      <c r="C852" s="353"/>
      <c r="D852" s="353"/>
      <c r="E852" s="345" t="str">
        <f t="shared" si="13"/>
        <v/>
      </c>
      <c r="F852" s="345" t="str">
        <f>IFERROR((D852/#REF!)*100%,"")</f>
        <v/>
      </c>
      <c r="G852" s="345"/>
      <c r="H852" s="355"/>
    </row>
    <row r="853" customHeight="1" spans="1:8">
      <c r="A853" s="341">
        <v>2130213</v>
      </c>
      <c r="B853" s="372" t="s">
        <v>701</v>
      </c>
      <c r="C853" s="353"/>
      <c r="D853" s="353"/>
      <c r="E853" s="345" t="str">
        <f t="shared" si="13"/>
        <v/>
      </c>
      <c r="F853" s="345" t="str">
        <f>IFERROR((D853/#REF!)*100%,"")</f>
        <v/>
      </c>
      <c r="G853" s="345"/>
      <c r="H853" s="355"/>
    </row>
    <row r="854" customHeight="1" spans="1:8">
      <c r="A854" s="341">
        <v>2130217</v>
      </c>
      <c r="B854" s="372" t="s">
        <v>702</v>
      </c>
      <c r="C854" s="353"/>
      <c r="D854" s="353"/>
      <c r="E854" s="345" t="str">
        <f t="shared" si="13"/>
        <v/>
      </c>
      <c r="F854" s="345" t="str">
        <f>IFERROR((D854/#REF!)*100%,"")</f>
        <v/>
      </c>
      <c r="G854" s="345"/>
      <c r="H854" s="355"/>
    </row>
    <row r="855" customHeight="1" spans="1:8">
      <c r="A855" s="341">
        <v>2130220</v>
      </c>
      <c r="B855" s="372" t="s">
        <v>703</v>
      </c>
      <c r="C855" s="353"/>
      <c r="D855" s="353"/>
      <c r="E855" s="345" t="str">
        <f t="shared" si="13"/>
        <v/>
      </c>
      <c r="F855" s="345" t="str">
        <f>IFERROR((D855/#REF!)*100%,"")</f>
        <v/>
      </c>
      <c r="G855" s="345"/>
      <c r="H855" s="355"/>
    </row>
    <row r="856" customHeight="1" spans="1:8">
      <c r="A856" s="341">
        <v>2130221</v>
      </c>
      <c r="B856" s="372" t="s">
        <v>704</v>
      </c>
      <c r="C856" s="353"/>
      <c r="D856" s="353"/>
      <c r="E856" s="345" t="str">
        <f t="shared" si="13"/>
        <v/>
      </c>
      <c r="F856" s="345" t="str">
        <f>IFERROR((D856/#REF!)*100%,"")</f>
        <v/>
      </c>
      <c r="G856" s="345"/>
      <c r="H856" s="355"/>
    </row>
    <row r="857" customHeight="1" spans="1:8">
      <c r="A857" s="341">
        <v>2130223</v>
      </c>
      <c r="B857" s="372" t="s">
        <v>705</v>
      </c>
      <c r="C857" s="353"/>
      <c r="D857" s="353"/>
      <c r="E857" s="345" t="str">
        <f t="shared" si="13"/>
        <v/>
      </c>
      <c r="F857" s="345" t="str">
        <f>IFERROR((D857/#REF!)*100%,"")</f>
        <v/>
      </c>
      <c r="G857" s="345"/>
      <c r="H857" s="355"/>
    </row>
    <row r="858" customHeight="1" spans="1:8">
      <c r="A858" s="341">
        <v>2130226</v>
      </c>
      <c r="B858" s="372" t="s">
        <v>706</v>
      </c>
      <c r="C858" s="353"/>
      <c r="D858" s="353"/>
      <c r="E858" s="345" t="str">
        <f t="shared" si="13"/>
        <v/>
      </c>
      <c r="F858" s="345" t="str">
        <f>IFERROR((D858/#REF!)*100%,"")</f>
        <v/>
      </c>
      <c r="G858" s="345"/>
      <c r="H858" s="355"/>
    </row>
    <row r="859" customHeight="1" spans="1:8">
      <c r="A859" s="341">
        <v>2130227</v>
      </c>
      <c r="B859" s="372" t="s">
        <v>707</v>
      </c>
      <c r="C859" s="353"/>
      <c r="D859" s="353"/>
      <c r="E859" s="345" t="str">
        <f t="shared" si="13"/>
        <v/>
      </c>
      <c r="F859" s="345" t="str">
        <f>IFERROR((D859/#REF!)*100%,"")</f>
        <v/>
      </c>
      <c r="G859" s="345"/>
      <c r="H859" s="355"/>
    </row>
    <row r="860" customHeight="1" spans="1:8">
      <c r="A860" s="341">
        <v>2130234</v>
      </c>
      <c r="B860" s="372" t="s">
        <v>708</v>
      </c>
      <c r="C860" s="353"/>
      <c r="D860" s="353">
        <v>65</v>
      </c>
      <c r="E860" s="345" t="str">
        <f t="shared" si="13"/>
        <v/>
      </c>
      <c r="F860" s="345" t="str">
        <f>IFERROR((D860/#REF!)*100%,"")</f>
        <v/>
      </c>
      <c r="G860" s="345"/>
      <c r="H860" s="355"/>
    </row>
    <row r="861" customHeight="1" spans="1:8">
      <c r="A861" s="341">
        <v>2130236</v>
      </c>
      <c r="B861" s="372" t="s">
        <v>709</v>
      </c>
      <c r="C861" s="353"/>
      <c r="D861" s="353"/>
      <c r="E861" s="345" t="str">
        <f t="shared" si="13"/>
        <v/>
      </c>
      <c r="F861" s="345" t="str">
        <f>IFERROR((D861/#REF!)*100%,"")</f>
        <v/>
      </c>
      <c r="G861" s="345"/>
      <c r="H861" s="355"/>
    </row>
    <row r="862" customHeight="1" spans="1:8">
      <c r="A862" s="341">
        <v>2130237</v>
      </c>
      <c r="B862" s="372" t="s">
        <v>678</v>
      </c>
      <c r="C862" s="353"/>
      <c r="D862" s="353"/>
      <c r="E862" s="345" t="str">
        <f t="shared" si="13"/>
        <v/>
      </c>
      <c r="F862" s="345" t="str">
        <f>IFERROR((D862/#REF!)*100%,"")</f>
        <v/>
      </c>
      <c r="G862" s="345"/>
      <c r="H862" s="355"/>
    </row>
    <row r="863" customHeight="1" spans="1:8">
      <c r="A863" s="341">
        <v>2130299</v>
      </c>
      <c r="B863" s="372" t="s">
        <v>710</v>
      </c>
      <c r="C863" s="353"/>
      <c r="D863" s="367"/>
      <c r="E863" s="345" t="str">
        <f t="shared" si="13"/>
        <v/>
      </c>
      <c r="F863" s="345" t="str">
        <f>IFERROR((D863/#REF!)*100%,"")</f>
        <v/>
      </c>
      <c r="G863" s="345"/>
      <c r="H863" s="368"/>
    </row>
    <row r="864" customHeight="1" spans="1:8">
      <c r="A864" s="341">
        <v>21303</v>
      </c>
      <c r="B864" s="372" t="s">
        <v>711</v>
      </c>
      <c r="C864" s="359">
        <f>SUM(C865:C891)</f>
        <v>224.96</v>
      </c>
      <c r="D864" s="359">
        <f>SUM(D865:D891)</f>
        <v>50</v>
      </c>
      <c r="E864" s="345">
        <f t="shared" si="13"/>
        <v>0.22226173541963</v>
      </c>
      <c r="F864" s="345" t="str">
        <f>IFERROR((D864/#REF!)*100%,"")</f>
        <v/>
      </c>
      <c r="G864" s="345"/>
      <c r="H864" s="352">
        <f>SUM(H865:H891)</f>
        <v>0</v>
      </c>
    </row>
    <row r="865" customHeight="1" spans="1:8">
      <c r="A865" s="341">
        <v>2130301</v>
      </c>
      <c r="B865" s="372" t="s">
        <v>65</v>
      </c>
      <c r="C865" s="353"/>
      <c r="D865" s="353"/>
      <c r="E865" s="345" t="str">
        <f t="shared" si="13"/>
        <v/>
      </c>
      <c r="F865" s="345" t="str">
        <f>IFERROR((D865/#REF!)*100%,"")</f>
        <v/>
      </c>
      <c r="G865" s="345"/>
      <c r="H865" s="355"/>
    </row>
    <row r="866" customHeight="1" spans="1:8">
      <c r="A866" s="341">
        <v>2130302</v>
      </c>
      <c r="B866" s="372" t="s">
        <v>66</v>
      </c>
      <c r="C866" s="353"/>
      <c r="D866" s="353"/>
      <c r="E866" s="345" t="str">
        <f t="shared" ref="E866:E929" si="14">IFERROR((D866/C866)*100%,"")</f>
        <v/>
      </c>
      <c r="F866" s="345" t="str">
        <f>IFERROR((D866/#REF!)*100%,"")</f>
        <v/>
      </c>
      <c r="G866" s="345"/>
      <c r="H866" s="355"/>
    </row>
    <row r="867" customHeight="1" spans="1:8">
      <c r="A867" s="341">
        <v>2130303</v>
      </c>
      <c r="B867" s="372" t="s">
        <v>67</v>
      </c>
      <c r="C867" s="353"/>
      <c r="D867" s="353"/>
      <c r="E867" s="345" t="str">
        <f t="shared" si="14"/>
        <v/>
      </c>
      <c r="F867" s="345" t="str">
        <f>IFERROR((D867/#REF!)*100%,"")</f>
        <v/>
      </c>
      <c r="G867" s="345"/>
      <c r="H867" s="355"/>
    </row>
    <row r="868" customHeight="1" spans="1:8">
      <c r="A868" s="341">
        <v>2130304</v>
      </c>
      <c r="B868" s="372" t="s">
        <v>712</v>
      </c>
      <c r="C868" s="353"/>
      <c r="D868" s="353"/>
      <c r="E868" s="345" t="str">
        <f t="shared" si="14"/>
        <v/>
      </c>
      <c r="F868" s="345" t="str">
        <f>IFERROR((D868/#REF!)*100%,"")</f>
        <v/>
      </c>
      <c r="G868" s="345"/>
      <c r="H868" s="355"/>
    </row>
    <row r="869" customHeight="1" spans="1:8">
      <c r="A869" s="341">
        <v>2130305</v>
      </c>
      <c r="B869" s="372" t="s">
        <v>713</v>
      </c>
      <c r="C869" s="353"/>
      <c r="D869" s="353"/>
      <c r="E869" s="345" t="str">
        <f t="shared" si="14"/>
        <v/>
      </c>
      <c r="F869" s="345" t="str">
        <f>IFERROR((D869/#REF!)*100%,"")</f>
        <v/>
      </c>
      <c r="G869" s="345"/>
      <c r="H869" s="355"/>
    </row>
    <row r="870" customHeight="1" spans="1:8">
      <c r="A870" s="341">
        <v>2130306</v>
      </c>
      <c r="B870" s="372" t="s">
        <v>714</v>
      </c>
      <c r="C870" s="353"/>
      <c r="D870" s="353"/>
      <c r="E870" s="345" t="str">
        <f t="shared" si="14"/>
        <v/>
      </c>
      <c r="F870" s="345" t="str">
        <f>IFERROR((D870/#REF!)*100%,"")</f>
        <v/>
      </c>
      <c r="G870" s="345"/>
      <c r="H870" s="355"/>
    </row>
    <row r="871" customHeight="1" spans="1:8">
      <c r="A871" s="341">
        <v>2130307</v>
      </c>
      <c r="B871" s="372" t="s">
        <v>715</v>
      </c>
      <c r="C871" s="353"/>
      <c r="D871" s="353"/>
      <c r="E871" s="345" t="str">
        <f t="shared" si="14"/>
        <v/>
      </c>
      <c r="F871" s="345" t="str">
        <f>IFERROR((D871/#REF!)*100%,"")</f>
        <v/>
      </c>
      <c r="G871" s="345"/>
      <c r="H871" s="355"/>
    </row>
    <row r="872" customHeight="1" spans="1:8">
      <c r="A872" s="341">
        <v>2130308</v>
      </c>
      <c r="B872" s="372" t="s">
        <v>716</v>
      </c>
      <c r="C872" s="353"/>
      <c r="D872" s="353"/>
      <c r="E872" s="345" t="str">
        <f t="shared" si="14"/>
        <v/>
      </c>
      <c r="F872" s="345" t="str">
        <f>IFERROR((D872/#REF!)*100%,"")</f>
        <v/>
      </c>
      <c r="G872" s="345"/>
      <c r="H872" s="355"/>
    </row>
    <row r="873" customHeight="1" spans="1:8">
      <c r="A873" s="341">
        <v>2130309</v>
      </c>
      <c r="B873" s="372" t="s">
        <v>717</v>
      </c>
      <c r="C873" s="353"/>
      <c r="D873" s="353"/>
      <c r="E873" s="345" t="str">
        <f t="shared" si="14"/>
        <v/>
      </c>
      <c r="F873" s="345" t="str">
        <f>IFERROR((D873/#REF!)*100%,"")</f>
        <v/>
      </c>
      <c r="G873" s="345"/>
      <c r="H873" s="355"/>
    </row>
    <row r="874" customHeight="1" spans="1:8">
      <c r="A874" s="341">
        <v>2130310</v>
      </c>
      <c r="B874" s="372" t="s">
        <v>718</v>
      </c>
      <c r="C874" s="353">
        <v>5</v>
      </c>
      <c r="D874" s="353"/>
      <c r="E874" s="345">
        <f t="shared" si="14"/>
        <v>0</v>
      </c>
      <c r="F874" s="345" t="str">
        <f>IFERROR((D874/#REF!)*100%,"")</f>
        <v/>
      </c>
      <c r="G874" s="345"/>
      <c r="H874" s="355"/>
    </row>
    <row r="875" customHeight="1" spans="1:8">
      <c r="A875" s="341">
        <v>2130311</v>
      </c>
      <c r="B875" s="372" t="s">
        <v>719</v>
      </c>
      <c r="C875" s="353">
        <v>2</v>
      </c>
      <c r="D875" s="353"/>
      <c r="E875" s="345">
        <f t="shared" si="14"/>
        <v>0</v>
      </c>
      <c r="F875" s="345" t="str">
        <f>IFERROR((D875/#REF!)*100%,"")</f>
        <v/>
      </c>
      <c r="G875" s="345"/>
      <c r="H875" s="355"/>
    </row>
    <row r="876" customHeight="1" spans="1:8">
      <c r="A876" s="341">
        <v>2130312</v>
      </c>
      <c r="B876" s="372" t="s">
        <v>720</v>
      </c>
      <c r="C876" s="353"/>
      <c r="D876" s="353"/>
      <c r="E876" s="345" t="str">
        <f t="shared" si="14"/>
        <v/>
      </c>
      <c r="F876" s="345" t="str">
        <f>IFERROR((D876/#REF!)*100%,"")</f>
        <v/>
      </c>
      <c r="G876" s="345"/>
      <c r="H876" s="355"/>
    </row>
    <row r="877" customHeight="1" spans="1:8">
      <c r="A877" s="341">
        <v>2130313</v>
      </c>
      <c r="B877" s="372" t="s">
        <v>721</v>
      </c>
      <c r="C877" s="353"/>
      <c r="D877" s="353"/>
      <c r="E877" s="345" t="str">
        <f t="shared" si="14"/>
        <v/>
      </c>
      <c r="F877" s="345" t="str">
        <f>IFERROR((D877/#REF!)*100%,"")</f>
        <v/>
      </c>
      <c r="G877" s="345"/>
      <c r="H877" s="355"/>
    </row>
    <row r="878" customHeight="1" spans="1:8">
      <c r="A878" s="341">
        <v>2130314</v>
      </c>
      <c r="B878" s="372" t="s">
        <v>722</v>
      </c>
      <c r="C878" s="353">
        <v>30</v>
      </c>
      <c r="D878" s="353">
        <v>50</v>
      </c>
      <c r="E878" s="345">
        <f t="shared" si="14"/>
        <v>1.66666666666667</v>
      </c>
      <c r="F878" s="345" t="str">
        <f>IFERROR((D878/#REF!)*100%,"")</f>
        <v/>
      </c>
      <c r="G878" s="345"/>
      <c r="H878" s="355"/>
    </row>
    <row r="879" customHeight="1" spans="1:8">
      <c r="A879" s="341">
        <v>2130315</v>
      </c>
      <c r="B879" s="372" t="s">
        <v>723</v>
      </c>
      <c r="C879" s="353"/>
      <c r="D879" s="353"/>
      <c r="E879" s="345" t="str">
        <f t="shared" si="14"/>
        <v/>
      </c>
      <c r="F879" s="345" t="str">
        <f>IFERROR((D879/#REF!)*100%,"")</f>
        <v/>
      </c>
      <c r="G879" s="345"/>
      <c r="H879" s="355"/>
    </row>
    <row r="880" customHeight="1" spans="1:8">
      <c r="A880" s="341">
        <v>2130316</v>
      </c>
      <c r="B880" s="372" t="s">
        <v>724</v>
      </c>
      <c r="C880" s="353"/>
      <c r="D880" s="353"/>
      <c r="E880" s="345" t="str">
        <f t="shared" si="14"/>
        <v/>
      </c>
      <c r="F880" s="345" t="str">
        <f>IFERROR((D880/#REF!)*100%,"")</f>
        <v/>
      </c>
      <c r="G880" s="345"/>
      <c r="H880" s="355"/>
    </row>
    <row r="881" customHeight="1" spans="1:8">
      <c r="A881" s="341">
        <v>2130317</v>
      </c>
      <c r="B881" s="372" t="s">
        <v>725</v>
      </c>
      <c r="C881" s="353"/>
      <c r="D881" s="353"/>
      <c r="E881" s="345" t="str">
        <f t="shared" si="14"/>
        <v/>
      </c>
      <c r="F881" s="345" t="str">
        <f>IFERROR((D881/#REF!)*100%,"")</f>
        <v/>
      </c>
      <c r="G881" s="345"/>
      <c r="H881" s="355"/>
    </row>
    <row r="882" customHeight="1" spans="1:8">
      <c r="A882" s="341">
        <v>2130318</v>
      </c>
      <c r="B882" s="372" t="s">
        <v>726</v>
      </c>
      <c r="C882" s="353"/>
      <c r="D882" s="353"/>
      <c r="E882" s="345" t="str">
        <f t="shared" si="14"/>
        <v/>
      </c>
      <c r="F882" s="345" t="str">
        <f>IFERROR((D882/#REF!)*100%,"")</f>
        <v/>
      </c>
      <c r="G882" s="345"/>
      <c r="H882" s="355"/>
    </row>
    <row r="883" customHeight="1" spans="1:8">
      <c r="A883" s="341">
        <v>2130319</v>
      </c>
      <c r="B883" s="372" t="s">
        <v>727</v>
      </c>
      <c r="C883" s="353"/>
      <c r="D883" s="353"/>
      <c r="E883" s="345" t="str">
        <f t="shared" si="14"/>
        <v/>
      </c>
      <c r="F883" s="345" t="str">
        <f>IFERROR((D883/#REF!)*100%,"")</f>
        <v/>
      </c>
      <c r="G883" s="345"/>
      <c r="H883" s="355"/>
    </row>
    <row r="884" customHeight="1" spans="1:8">
      <c r="A884" s="341">
        <v>2130321</v>
      </c>
      <c r="B884" s="372" t="s">
        <v>728</v>
      </c>
      <c r="C884" s="353">
        <v>187.96</v>
      </c>
      <c r="D884" s="353"/>
      <c r="E884" s="345">
        <f t="shared" si="14"/>
        <v>0</v>
      </c>
      <c r="F884" s="345" t="str">
        <f>IFERROR((D884/#REF!)*100%,"")</f>
        <v/>
      </c>
      <c r="G884" s="345"/>
      <c r="H884" s="355"/>
    </row>
    <row r="885" customHeight="1" spans="1:8">
      <c r="A885" s="341">
        <v>2130322</v>
      </c>
      <c r="B885" s="372" t="s">
        <v>729</v>
      </c>
      <c r="C885" s="353"/>
      <c r="D885" s="353"/>
      <c r="E885" s="345" t="str">
        <f t="shared" si="14"/>
        <v/>
      </c>
      <c r="F885" s="345" t="str">
        <f>IFERROR((D885/#REF!)*100%,"")</f>
        <v/>
      </c>
      <c r="G885" s="345"/>
      <c r="H885" s="355"/>
    </row>
    <row r="886" customHeight="1" spans="1:8">
      <c r="A886" s="341">
        <v>2130333</v>
      </c>
      <c r="B886" s="372" t="s">
        <v>705</v>
      </c>
      <c r="C886" s="353"/>
      <c r="D886" s="353"/>
      <c r="E886" s="345" t="str">
        <f t="shared" si="14"/>
        <v/>
      </c>
      <c r="F886" s="345" t="str">
        <f>IFERROR((D886/#REF!)*100%,"")</f>
        <v/>
      </c>
      <c r="G886" s="345"/>
      <c r="H886" s="355"/>
    </row>
    <row r="887" customHeight="1" spans="1:8">
      <c r="A887" s="341">
        <v>2130334</v>
      </c>
      <c r="B887" s="372" t="s">
        <v>730</v>
      </c>
      <c r="C887" s="353"/>
      <c r="D887" s="353"/>
      <c r="E887" s="345" t="str">
        <f t="shared" si="14"/>
        <v/>
      </c>
      <c r="F887" s="345" t="str">
        <f>IFERROR((D887/#REF!)*100%,"")</f>
        <v/>
      </c>
      <c r="G887" s="345"/>
      <c r="H887" s="355"/>
    </row>
    <row r="888" customHeight="1" spans="1:8">
      <c r="A888" s="341">
        <v>2130335</v>
      </c>
      <c r="B888" s="377" t="s">
        <v>731</v>
      </c>
      <c r="C888" s="353"/>
      <c r="D888" s="353"/>
      <c r="E888" s="345" t="str">
        <f t="shared" si="14"/>
        <v/>
      </c>
      <c r="F888" s="345" t="str">
        <f>IFERROR((D888/#REF!)*100%,"")</f>
        <v/>
      </c>
      <c r="G888" s="345"/>
      <c r="H888" s="355"/>
    </row>
    <row r="889" customHeight="1" spans="1:8">
      <c r="A889" s="341">
        <v>2130336</v>
      </c>
      <c r="B889" s="372" t="s">
        <v>732</v>
      </c>
      <c r="C889" s="353"/>
      <c r="D889" s="353"/>
      <c r="E889" s="345" t="str">
        <f t="shared" si="14"/>
        <v/>
      </c>
      <c r="F889" s="345" t="str">
        <f>IFERROR((D889/#REF!)*100%,"")</f>
        <v/>
      </c>
      <c r="G889" s="345"/>
      <c r="H889" s="355"/>
    </row>
    <row r="890" customHeight="1" spans="1:8">
      <c r="A890" s="341">
        <v>2130337</v>
      </c>
      <c r="B890" s="372" t="s">
        <v>733</v>
      </c>
      <c r="C890" s="353"/>
      <c r="D890" s="353"/>
      <c r="E890" s="345" t="str">
        <f t="shared" si="14"/>
        <v/>
      </c>
      <c r="F890" s="345" t="str">
        <f>IFERROR((D890/#REF!)*100%,"")</f>
        <v/>
      </c>
      <c r="G890" s="345"/>
      <c r="H890" s="355"/>
    </row>
    <row r="891" customHeight="1" spans="1:8">
      <c r="A891" s="341">
        <v>2130399</v>
      </c>
      <c r="B891" s="372" t="s">
        <v>734</v>
      </c>
      <c r="C891" s="353"/>
      <c r="D891" s="353"/>
      <c r="E891" s="345" t="str">
        <f t="shared" si="14"/>
        <v/>
      </c>
      <c r="F891" s="345" t="str">
        <f>IFERROR((D891/#REF!)*100%,"")</f>
        <v/>
      </c>
      <c r="G891" s="345"/>
      <c r="H891" s="355"/>
    </row>
    <row r="892" customHeight="1" spans="1:8">
      <c r="A892" s="341">
        <v>21305</v>
      </c>
      <c r="B892" s="377" t="s">
        <v>735</v>
      </c>
      <c r="C892" s="359">
        <f>SUM(C893:C902)</f>
        <v>40</v>
      </c>
      <c r="D892" s="359">
        <f>SUM(D893:D902)</f>
        <v>40</v>
      </c>
      <c r="E892" s="345">
        <f t="shared" si="14"/>
        <v>1</v>
      </c>
      <c r="F892" s="345" t="str">
        <f>IFERROR((D892/#REF!)*100%,"")</f>
        <v/>
      </c>
      <c r="G892" s="345"/>
      <c r="H892" s="352">
        <f>SUM(H893:H902)</f>
        <v>0</v>
      </c>
    </row>
    <row r="893" customHeight="1" spans="1:8">
      <c r="A893" s="341">
        <v>2130501</v>
      </c>
      <c r="B893" s="372" t="s">
        <v>65</v>
      </c>
      <c r="C893" s="353"/>
      <c r="D893" s="353"/>
      <c r="E893" s="345" t="str">
        <f t="shared" si="14"/>
        <v/>
      </c>
      <c r="F893" s="345" t="str">
        <f>IFERROR((D893/#REF!)*100%,"")</f>
        <v/>
      </c>
      <c r="G893" s="345"/>
      <c r="H893" s="355"/>
    </row>
    <row r="894" customHeight="1" spans="1:8">
      <c r="A894" s="341">
        <v>2130502</v>
      </c>
      <c r="B894" s="372" t="s">
        <v>66</v>
      </c>
      <c r="C894" s="353"/>
      <c r="D894" s="353"/>
      <c r="E894" s="345" t="str">
        <f t="shared" si="14"/>
        <v/>
      </c>
      <c r="F894" s="345" t="str">
        <f>IFERROR((D894/#REF!)*100%,"")</f>
        <v/>
      </c>
      <c r="G894" s="345"/>
      <c r="H894" s="355"/>
    </row>
    <row r="895" customHeight="1" spans="1:8">
      <c r="A895" s="341">
        <v>2130503</v>
      </c>
      <c r="B895" s="372" t="s">
        <v>67</v>
      </c>
      <c r="C895" s="353"/>
      <c r="D895" s="353"/>
      <c r="E895" s="345" t="str">
        <f t="shared" si="14"/>
        <v/>
      </c>
      <c r="F895" s="345" t="str">
        <f>IFERROR((D895/#REF!)*100%,"")</f>
        <v/>
      </c>
      <c r="G895" s="345"/>
      <c r="H895" s="355"/>
    </row>
    <row r="896" customHeight="1" spans="1:8">
      <c r="A896" s="341">
        <v>2130504</v>
      </c>
      <c r="B896" s="372" t="s">
        <v>736</v>
      </c>
      <c r="C896" s="353"/>
      <c r="D896" s="353"/>
      <c r="E896" s="345" t="str">
        <f t="shared" si="14"/>
        <v/>
      </c>
      <c r="F896" s="345" t="str">
        <f>IFERROR((D896/#REF!)*100%,"")</f>
        <v/>
      </c>
      <c r="G896" s="345"/>
      <c r="H896" s="355"/>
    </row>
    <row r="897" customHeight="1" spans="1:8">
      <c r="A897" s="341">
        <v>2130505</v>
      </c>
      <c r="B897" s="372" t="s">
        <v>737</v>
      </c>
      <c r="C897" s="353"/>
      <c r="D897" s="353">
        <v>40</v>
      </c>
      <c r="E897" s="345" t="str">
        <f t="shared" si="14"/>
        <v/>
      </c>
      <c r="F897" s="345" t="str">
        <f>IFERROR((D897/#REF!)*100%,"")</f>
        <v/>
      </c>
      <c r="G897" s="345"/>
      <c r="H897" s="355"/>
    </row>
    <row r="898" customHeight="1" spans="1:8">
      <c r="A898" s="341">
        <v>2130506</v>
      </c>
      <c r="B898" s="372" t="s">
        <v>738</v>
      </c>
      <c r="C898" s="353"/>
      <c r="D898" s="353"/>
      <c r="E898" s="345" t="str">
        <f t="shared" si="14"/>
        <v/>
      </c>
      <c r="F898" s="345" t="str">
        <f>IFERROR((D898/#REF!)*100%,"")</f>
        <v/>
      </c>
      <c r="G898" s="345"/>
      <c r="H898" s="355"/>
    </row>
    <row r="899" customHeight="1" spans="1:8">
      <c r="A899" s="341">
        <v>2130507</v>
      </c>
      <c r="B899" s="372" t="s">
        <v>739</v>
      </c>
      <c r="C899" s="353"/>
      <c r="D899" s="353"/>
      <c r="E899" s="345" t="str">
        <f t="shared" si="14"/>
        <v/>
      </c>
      <c r="F899" s="345" t="str">
        <f>IFERROR((D899/#REF!)*100%,"")</f>
        <v/>
      </c>
      <c r="G899" s="345"/>
      <c r="H899" s="355"/>
    </row>
    <row r="900" customHeight="1" spans="1:8">
      <c r="A900" s="341">
        <v>2130508</v>
      </c>
      <c r="B900" s="372" t="s">
        <v>740</v>
      </c>
      <c r="C900" s="353"/>
      <c r="D900" s="353"/>
      <c r="E900" s="345" t="str">
        <f t="shared" si="14"/>
        <v/>
      </c>
      <c r="F900" s="345" t="str">
        <f>IFERROR((D900/#REF!)*100%,"")</f>
        <v/>
      </c>
      <c r="G900" s="345"/>
      <c r="H900" s="355"/>
    </row>
    <row r="901" customHeight="1" spans="1:8">
      <c r="A901" s="341">
        <v>2130550</v>
      </c>
      <c r="B901" s="372" t="s">
        <v>74</v>
      </c>
      <c r="C901" s="353"/>
      <c r="D901" s="353"/>
      <c r="E901" s="345" t="str">
        <f t="shared" si="14"/>
        <v/>
      </c>
      <c r="F901" s="345" t="str">
        <f>IFERROR((D901/#REF!)*100%,"")</f>
        <v/>
      </c>
      <c r="G901" s="345"/>
      <c r="H901" s="355"/>
    </row>
    <row r="902" customHeight="1" spans="1:8">
      <c r="A902" s="341">
        <v>2130599</v>
      </c>
      <c r="B902" s="377" t="s">
        <v>741</v>
      </c>
      <c r="C902" s="353">
        <v>40</v>
      </c>
      <c r="D902" s="353"/>
      <c r="E902" s="345">
        <f t="shared" si="14"/>
        <v>0</v>
      </c>
      <c r="F902" s="345" t="str">
        <f>IFERROR((D902/#REF!)*100%,"")</f>
        <v/>
      </c>
      <c r="G902" s="345"/>
      <c r="H902" s="355"/>
    </row>
    <row r="903" customHeight="1" spans="1:8">
      <c r="A903" s="341">
        <v>21307</v>
      </c>
      <c r="B903" s="372" t="s">
        <v>742</v>
      </c>
      <c r="C903" s="359">
        <f>SUM(C904:C909)</f>
        <v>86.48</v>
      </c>
      <c r="D903" s="359">
        <f>SUM(D904:D909)</f>
        <v>98</v>
      </c>
      <c r="E903" s="345">
        <f t="shared" si="14"/>
        <v>1.13320999074931</v>
      </c>
      <c r="F903" s="345" t="str">
        <f>IFERROR((D903/#REF!)*100%,"")</f>
        <v/>
      </c>
      <c r="G903" s="345"/>
      <c r="H903" s="352">
        <f>SUM(H904:H909)</f>
        <v>0</v>
      </c>
    </row>
    <row r="904" customHeight="1" spans="1:8">
      <c r="A904" s="341">
        <v>2130701</v>
      </c>
      <c r="B904" s="372" t="s">
        <v>743</v>
      </c>
      <c r="C904" s="353">
        <v>70</v>
      </c>
      <c r="D904" s="353">
        <v>75</v>
      </c>
      <c r="E904" s="345">
        <f t="shared" si="14"/>
        <v>1.07142857142857</v>
      </c>
      <c r="F904" s="345" t="str">
        <f>IFERROR((D904/#REF!)*100%,"")</f>
        <v/>
      </c>
      <c r="G904" s="345"/>
      <c r="H904" s="355"/>
    </row>
    <row r="905" customHeight="1" spans="1:8">
      <c r="A905" s="341">
        <v>2130704</v>
      </c>
      <c r="B905" s="372" t="s">
        <v>744</v>
      </c>
      <c r="C905" s="353"/>
      <c r="D905" s="353"/>
      <c r="E905" s="345" t="str">
        <f t="shared" si="14"/>
        <v/>
      </c>
      <c r="F905" s="345" t="str">
        <f>IFERROR((D905/#REF!)*100%,"")</f>
        <v/>
      </c>
      <c r="G905" s="345"/>
      <c r="H905" s="355"/>
    </row>
    <row r="906" customHeight="1" spans="1:8">
      <c r="A906" s="341">
        <v>2130705</v>
      </c>
      <c r="B906" s="372" t="s">
        <v>745</v>
      </c>
      <c r="C906" s="353"/>
      <c r="D906" s="353"/>
      <c r="E906" s="345" t="str">
        <f t="shared" si="14"/>
        <v/>
      </c>
      <c r="F906" s="345" t="str">
        <f>IFERROR((D906/#REF!)*100%,"")</f>
        <v/>
      </c>
      <c r="G906" s="345"/>
      <c r="H906" s="355"/>
    </row>
    <row r="907" customHeight="1" spans="1:8">
      <c r="A907" s="341">
        <v>2130706</v>
      </c>
      <c r="B907" s="372" t="s">
        <v>746</v>
      </c>
      <c r="C907" s="353"/>
      <c r="D907" s="353"/>
      <c r="E907" s="345" t="str">
        <f t="shared" si="14"/>
        <v/>
      </c>
      <c r="F907" s="345" t="str">
        <f>IFERROR((D907/#REF!)*100%,"")</f>
        <v/>
      </c>
      <c r="G907" s="345"/>
      <c r="H907" s="355"/>
    </row>
    <row r="908" customHeight="1" spans="1:8">
      <c r="A908" s="341">
        <v>2130707</v>
      </c>
      <c r="B908" s="372" t="s">
        <v>747</v>
      </c>
      <c r="C908" s="353">
        <v>16.48</v>
      </c>
      <c r="D908" s="353">
        <v>23</v>
      </c>
      <c r="E908" s="345">
        <f t="shared" si="14"/>
        <v>1.39563106796116</v>
      </c>
      <c r="F908" s="345" t="str">
        <f>IFERROR((D908/#REF!)*100%,"")</f>
        <v/>
      </c>
      <c r="G908" s="345"/>
      <c r="H908" s="355"/>
    </row>
    <row r="909" customHeight="1" spans="1:8">
      <c r="A909" s="341">
        <v>2130799</v>
      </c>
      <c r="B909" s="372" t="s">
        <v>748</v>
      </c>
      <c r="C909" s="353"/>
      <c r="D909" s="353"/>
      <c r="E909" s="345" t="str">
        <f t="shared" si="14"/>
        <v/>
      </c>
      <c r="F909" s="345" t="str">
        <f>IFERROR((D909/#REF!)*100%,"")</f>
        <v/>
      </c>
      <c r="G909" s="345"/>
      <c r="H909" s="355"/>
    </row>
    <row r="910" customHeight="1" spans="1:8">
      <c r="A910" s="341">
        <v>21308</v>
      </c>
      <c r="B910" s="372" t="s">
        <v>749</v>
      </c>
      <c r="C910" s="359">
        <f>SUM(C911:C915)</f>
        <v>62.73</v>
      </c>
      <c r="D910" s="359">
        <f>SUM(D911:D915)</f>
        <v>0</v>
      </c>
      <c r="E910" s="345">
        <f t="shared" si="14"/>
        <v>0</v>
      </c>
      <c r="F910" s="345" t="str">
        <f>IFERROR((D910/#REF!)*100%,"")</f>
        <v/>
      </c>
      <c r="G910" s="345"/>
      <c r="H910" s="352">
        <f>SUM(H911:H915)</f>
        <v>0</v>
      </c>
    </row>
    <row r="911" customHeight="1" spans="1:8">
      <c r="A911" s="341">
        <v>2130801</v>
      </c>
      <c r="B911" s="372" t="s">
        <v>750</v>
      </c>
      <c r="C911" s="353"/>
      <c r="D911" s="353"/>
      <c r="E911" s="345" t="str">
        <f t="shared" si="14"/>
        <v/>
      </c>
      <c r="F911" s="345" t="str">
        <f>IFERROR((D911/#REF!)*100%,"")</f>
        <v/>
      </c>
      <c r="G911" s="345"/>
      <c r="H911" s="355"/>
    </row>
    <row r="912" customHeight="1" spans="1:8">
      <c r="A912" s="341">
        <v>2130803</v>
      </c>
      <c r="B912" s="372" t="s">
        <v>751</v>
      </c>
      <c r="C912" s="353">
        <v>62.73</v>
      </c>
      <c r="D912" s="353"/>
      <c r="E912" s="345">
        <f t="shared" si="14"/>
        <v>0</v>
      </c>
      <c r="F912" s="345" t="str">
        <f>IFERROR((D912/#REF!)*100%,"")</f>
        <v/>
      </c>
      <c r="G912" s="345"/>
      <c r="H912" s="355"/>
    </row>
    <row r="913" customHeight="1" spans="1:8">
      <c r="A913" s="341">
        <v>2130804</v>
      </c>
      <c r="B913" s="372" t="s">
        <v>752</v>
      </c>
      <c r="C913" s="353"/>
      <c r="D913" s="353"/>
      <c r="E913" s="345" t="str">
        <f t="shared" si="14"/>
        <v/>
      </c>
      <c r="F913" s="345" t="str">
        <f>IFERROR((D913/#REF!)*100%,"")</f>
        <v/>
      </c>
      <c r="G913" s="345"/>
      <c r="H913" s="355"/>
    </row>
    <row r="914" customHeight="1" spans="1:8">
      <c r="A914" s="341">
        <v>2130805</v>
      </c>
      <c r="B914" s="372" t="s">
        <v>753</v>
      </c>
      <c r="C914" s="353"/>
      <c r="D914" s="353"/>
      <c r="E914" s="345" t="str">
        <f t="shared" si="14"/>
        <v/>
      </c>
      <c r="F914" s="345" t="str">
        <f>IFERROR((D914/#REF!)*100%,"")</f>
        <v/>
      </c>
      <c r="G914" s="345"/>
      <c r="H914" s="355"/>
    </row>
    <row r="915" customHeight="1" spans="1:8">
      <c r="A915" s="341">
        <v>2130899</v>
      </c>
      <c r="B915" s="372" t="s">
        <v>754</v>
      </c>
      <c r="C915" s="353"/>
      <c r="D915" s="353"/>
      <c r="E915" s="345" t="str">
        <f t="shared" si="14"/>
        <v/>
      </c>
      <c r="F915" s="345" t="str">
        <f>IFERROR((D915/#REF!)*100%,"")</f>
        <v/>
      </c>
      <c r="G915" s="345"/>
      <c r="H915" s="355"/>
    </row>
    <row r="916" customHeight="1" spans="1:8">
      <c r="A916" s="341">
        <v>21309</v>
      </c>
      <c r="B916" s="372" t="s">
        <v>755</v>
      </c>
      <c r="C916" s="359">
        <f>SUM(C917:C918)</f>
        <v>0</v>
      </c>
      <c r="D916" s="359">
        <f>SUM(D917:D918)</f>
        <v>23</v>
      </c>
      <c r="E916" s="345" t="str">
        <f t="shared" si="14"/>
        <v/>
      </c>
      <c r="F916" s="345" t="str">
        <f>IFERROR((D916/#REF!)*100%,"")</f>
        <v/>
      </c>
      <c r="G916" s="345"/>
      <c r="H916" s="352">
        <f>SUM(H917:H918)</f>
        <v>0</v>
      </c>
    </row>
    <row r="917" customHeight="1" spans="1:8">
      <c r="A917" s="341">
        <v>2130901</v>
      </c>
      <c r="B917" s="372" t="s">
        <v>756</v>
      </c>
      <c r="C917" s="353"/>
      <c r="D917" s="353"/>
      <c r="E917" s="345" t="str">
        <f t="shared" si="14"/>
        <v/>
      </c>
      <c r="F917" s="345" t="str">
        <f>IFERROR((D917/#REF!)*100%,"")</f>
        <v/>
      </c>
      <c r="G917" s="345"/>
      <c r="H917" s="355"/>
    </row>
    <row r="918" customHeight="1" spans="1:8">
      <c r="A918" s="341">
        <v>2130999</v>
      </c>
      <c r="B918" s="372" t="s">
        <v>757</v>
      </c>
      <c r="C918" s="353"/>
      <c r="D918" s="353">
        <v>23</v>
      </c>
      <c r="E918" s="345" t="str">
        <f t="shared" si="14"/>
        <v/>
      </c>
      <c r="F918" s="345" t="str">
        <f>IFERROR((D918/#REF!)*100%,"")</f>
        <v/>
      </c>
      <c r="G918" s="345"/>
      <c r="H918" s="355"/>
    </row>
    <row r="919" customHeight="1" spans="1:8">
      <c r="A919" s="341">
        <v>21399</v>
      </c>
      <c r="B919" s="372" t="s">
        <v>758</v>
      </c>
      <c r="C919" s="359">
        <f>SUM(C920:C921)</f>
        <v>0</v>
      </c>
      <c r="D919" s="359">
        <f>SUM(D920:D921)</f>
        <v>0</v>
      </c>
      <c r="E919" s="345" t="str">
        <f t="shared" si="14"/>
        <v/>
      </c>
      <c r="F919" s="345" t="str">
        <f>IFERROR((D919/#REF!)*100%,"")</f>
        <v/>
      </c>
      <c r="G919" s="345"/>
      <c r="H919" s="352">
        <f>SUM(H920:H921)</f>
        <v>0</v>
      </c>
    </row>
    <row r="920" customHeight="1" spans="1:8">
      <c r="A920" s="341">
        <v>2139901</v>
      </c>
      <c r="B920" s="372" t="s">
        <v>759</v>
      </c>
      <c r="C920" s="353"/>
      <c r="D920" s="353"/>
      <c r="E920" s="345" t="str">
        <f t="shared" si="14"/>
        <v/>
      </c>
      <c r="F920" s="345" t="str">
        <f>IFERROR((D920/#REF!)*100%,"")</f>
        <v/>
      </c>
      <c r="G920" s="345"/>
      <c r="H920" s="355"/>
    </row>
    <row r="921" customHeight="1" spans="1:8">
      <c r="A921" s="341">
        <v>2139999</v>
      </c>
      <c r="B921" s="372" t="s">
        <v>760</v>
      </c>
      <c r="C921" s="353"/>
      <c r="D921" s="353"/>
      <c r="E921" s="345" t="str">
        <f t="shared" si="14"/>
        <v/>
      </c>
      <c r="F921" s="345" t="str">
        <f>IFERROR((D921/#REF!)*100%,"")</f>
        <v/>
      </c>
      <c r="G921" s="345"/>
      <c r="H921" s="355"/>
    </row>
    <row r="922" customHeight="1" spans="1:8">
      <c r="A922" s="341">
        <v>214</v>
      </c>
      <c r="B922" s="372" t="s">
        <v>761</v>
      </c>
      <c r="C922" s="364">
        <f>C923+C945+C955+C965+C972+C977</f>
        <v>40</v>
      </c>
      <c r="D922" s="364">
        <f>D923+D945+D955+D965+D972+D977</f>
        <v>15</v>
      </c>
      <c r="E922" s="345">
        <f t="shared" si="14"/>
        <v>0.375</v>
      </c>
      <c r="F922" s="345" t="str">
        <f>IFERROR((D922/#REF!)*100%,"")</f>
        <v/>
      </c>
      <c r="G922" s="346"/>
      <c r="H922" s="366">
        <f>H923+H945+H955+H965+H972+H977</f>
        <v>0</v>
      </c>
    </row>
    <row r="923" customHeight="1" spans="1:8">
      <c r="A923" s="341">
        <v>21401</v>
      </c>
      <c r="B923" s="372" t="s">
        <v>762</v>
      </c>
      <c r="C923" s="359">
        <f>SUM(C924:C944)</f>
        <v>0</v>
      </c>
      <c r="D923" s="359">
        <f>SUM(D924:D944)</f>
        <v>15</v>
      </c>
      <c r="E923" s="345" t="str">
        <f t="shared" si="14"/>
        <v/>
      </c>
      <c r="F923" s="345" t="str">
        <f>IFERROR((D923/#REF!)*100%,"")</f>
        <v/>
      </c>
      <c r="G923" s="345"/>
      <c r="H923" s="352">
        <f>SUM(H924:H944)</f>
        <v>0</v>
      </c>
    </row>
    <row r="924" customHeight="1" spans="1:8">
      <c r="A924" s="341">
        <v>2140101</v>
      </c>
      <c r="B924" s="372" t="s">
        <v>65</v>
      </c>
      <c r="C924" s="353"/>
      <c r="D924" s="353"/>
      <c r="E924" s="345" t="str">
        <f t="shared" si="14"/>
        <v/>
      </c>
      <c r="F924" s="345" t="str">
        <f>IFERROR((D924/#REF!)*100%,"")</f>
        <v/>
      </c>
      <c r="G924" s="345"/>
      <c r="H924" s="355"/>
    </row>
    <row r="925" customHeight="1" spans="1:8">
      <c r="A925" s="341">
        <v>2140102</v>
      </c>
      <c r="B925" s="372" t="s">
        <v>66</v>
      </c>
      <c r="C925" s="353"/>
      <c r="D925" s="353"/>
      <c r="E925" s="345" t="str">
        <f t="shared" si="14"/>
        <v/>
      </c>
      <c r="F925" s="345" t="str">
        <f>IFERROR((D925/#REF!)*100%,"")</f>
        <v/>
      </c>
      <c r="G925" s="345"/>
      <c r="H925" s="355"/>
    </row>
    <row r="926" customHeight="1" spans="1:8">
      <c r="A926" s="341">
        <v>2140103</v>
      </c>
      <c r="B926" s="372" t="s">
        <v>67</v>
      </c>
      <c r="C926" s="353"/>
      <c r="D926" s="353"/>
      <c r="E926" s="345" t="str">
        <f t="shared" si="14"/>
        <v/>
      </c>
      <c r="F926" s="345" t="str">
        <f>IFERROR((D926/#REF!)*100%,"")</f>
        <v/>
      </c>
      <c r="G926" s="345"/>
      <c r="H926" s="355"/>
    </row>
    <row r="927" customHeight="1" spans="1:8">
      <c r="A927" s="341">
        <v>2140104</v>
      </c>
      <c r="B927" s="372" t="s">
        <v>763</v>
      </c>
      <c r="C927" s="353"/>
      <c r="D927" s="353"/>
      <c r="E927" s="345" t="str">
        <f t="shared" si="14"/>
        <v/>
      </c>
      <c r="F927" s="345" t="str">
        <f>IFERROR((D927/#REF!)*100%,"")</f>
        <v/>
      </c>
      <c r="G927" s="345"/>
      <c r="H927" s="355"/>
    </row>
    <row r="928" customHeight="1" spans="1:8">
      <c r="A928" s="341">
        <v>2140106</v>
      </c>
      <c r="B928" s="372" t="s">
        <v>764</v>
      </c>
      <c r="C928" s="353"/>
      <c r="D928" s="353">
        <v>15</v>
      </c>
      <c r="E928" s="345" t="str">
        <f t="shared" si="14"/>
        <v/>
      </c>
      <c r="F928" s="345" t="str">
        <f>IFERROR((D928/#REF!)*100%,"")</f>
        <v/>
      </c>
      <c r="G928" s="345"/>
      <c r="H928" s="355"/>
    </row>
    <row r="929" customHeight="1" spans="1:8">
      <c r="A929" s="341">
        <v>2140109</v>
      </c>
      <c r="B929" s="372" t="s">
        <v>765</v>
      </c>
      <c r="C929" s="353"/>
      <c r="D929" s="353"/>
      <c r="E929" s="345" t="str">
        <f t="shared" si="14"/>
        <v/>
      </c>
      <c r="F929" s="345" t="str">
        <f>IFERROR((D929/#REF!)*100%,"")</f>
        <v/>
      </c>
      <c r="G929" s="345"/>
      <c r="H929" s="355"/>
    </row>
    <row r="930" customHeight="1" spans="1:8">
      <c r="A930" s="341">
        <v>2140110</v>
      </c>
      <c r="B930" s="372" t="s">
        <v>766</v>
      </c>
      <c r="C930" s="353"/>
      <c r="D930" s="353"/>
      <c r="E930" s="345" t="str">
        <f t="shared" ref="E930:E993" si="15">IFERROR((D930/C930)*100%,"")</f>
        <v/>
      </c>
      <c r="F930" s="345" t="str">
        <f>IFERROR((D930/#REF!)*100%,"")</f>
        <v/>
      </c>
      <c r="G930" s="345"/>
      <c r="H930" s="355"/>
    </row>
    <row r="931" customHeight="1" spans="1:8">
      <c r="A931" s="341">
        <v>2140111</v>
      </c>
      <c r="B931" s="372" t="s">
        <v>767</v>
      </c>
      <c r="C931" s="353"/>
      <c r="D931" s="353"/>
      <c r="E931" s="345" t="str">
        <f t="shared" si="15"/>
        <v/>
      </c>
      <c r="F931" s="345" t="str">
        <f>IFERROR((D931/#REF!)*100%,"")</f>
        <v/>
      </c>
      <c r="G931" s="345"/>
      <c r="H931" s="355"/>
    </row>
    <row r="932" customHeight="1" spans="1:8">
      <c r="A932" s="341">
        <v>2140112</v>
      </c>
      <c r="B932" s="372" t="s">
        <v>768</v>
      </c>
      <c r="C932" s="353"/>
      <c r="D932" s="353"/>
      <c r="E932" s="345" t="str">
        <f t="shared" si="15"/>
        <v/>
      </c>
      <c r="F932" s="345" t="str">
        <f>IFERROR((D932/#REF!)*100%,"")</f>
        <v/>
      </c>
      <c r="G932" s="345"/>
      <c r="H932" s="355"/>
    </row>
    <row r="933" customHeight="1" spans="1:8">
      <c r="A933" s="341">
        <v>2140114</v>
      </c>
      <c r="B933" s="372" t="s">
        <v>769</v>
      </c>
      <c r="C933" s="353"/>
      <c r="D933" s="353"/>
      <c r="E933" s="345" t="str">
        <f t="shared" si="15"/>
        <v/>
      </c>
      <c r="F933" s="345" t="str">
        <f>IFERROR((D933/#REF!)*100%,"")</f>
        <v/>
      </c>
      <c r="G933" s="345"/>
      <c r="H933" s="355"/>
    </row>
    <row r="934" customHeight="1" spans="1:8">
      <c r="A934" s="341">
        <v>2140122</v>
      </c>
      <c r="B934" s="372" t="s">
        <v>770</v>
      </c>
      <c r="C934" s="353"/>
      <c r="D934" s="353"/>
      <c r="E934" s="345" t="str">
        <f t="shared" si="15"/>
        <v/>
      </c>
      <c r="F934" s="345" t="str">
        <f>IFERROR((D934/#REF!)*100%,"")</f>
        <v/>
      </c>
      <c r="G934" s="345"/>
      <c r="H934" s="355"/>
    </row>
    <row r="935" customHeight="1" spans="1:8">
      <c r="A935" s="341">
        <v>2140123</v>
      </c>
      <c r="B935" s="372" t="s">
        <v>771</v>
      </c>
      <c r="C935" s="353"/>
      <c r="D935" s="353"/>
      <c r="E935" s="345" t="str">
        <f t="shared" si="15"/>
        <v/>
      </c>
      <c r="F935" s="345" t="str">
        <f>IFERROR((D935/#REF!)*100%,"")</f>
        <v/>
      </c>
      <c r="G935" s="345"/>
      <c r="H935" s="355"/>
    </row>
    <row r="936" customHeight="1" spans="1:8">
      <c r="A936" s="341">
        <v>2140127</v>
      </c>
      <c r="B936" s="372" t="s">
        <v>772</v>
      </c>
      <c r="C936" s="353"/>
      <c r="D936" s="353"/>
      <c r="E936" s="345" t="str">
        <f t="shared" si="15"/>
        <v/>
      </c>
      <c r="F936" s="345" t="str">
        <f>IFERROR((D936/#REF!)*100%,"")</f>
        <v/>
      </c>
      <c r="G936" s="345"/>
      <c r="H936" s="355"/>
    </row>
    <row r="937" customHeight="1" spans="1:8">
      <c r="A937" s="341">
        <v>2140128</v>
      </c>
      <c r="B937" s="372" t="s">
        <v>773</v>
      </c>
      <c r="C937" s="353"/>
      <c r="D937" s="353"/>
      <c r="E937" s="345" t="str">
        <f t="shared" si="15"/>
        <v/>
      </c>
      <c r="F937" s="345" t="str">
        <f>IFERROR((D937/#REF!)*100%,"")</f>
        <v/>
      </c>
      <c r="G937" s="345"/>
      <c r="H937" s="355"/>
    </row>
    <row r="938" customHeight="1" spans="1:8">
      <c r="A938" s="341">
        <v>2140129</v>
      </c>
      <c r="B938" s="372" t="s">
        <v>774</v>
      </c>
      <c r="C938" s="353"/>
      <c r="D938" s="353"/>
      <c r="E938" s="345" t="str">
        <f t="shared" si="15"/>
        <v/>
      </c>
      <c r="F938" s="345" t="str">
        <f>IFERROR((D938/#REF!)*100%,"")</f>
        <v/>
      </c>
      <c r="G938" s="345"/>
      <c r="H938" s="355"/>
    </row>
    <row r="939" customHeight="1" spans="1:8">
      <c r="A939" s="341">
        <v>2140130</v>
      </c>
      <c r="B939" s="372" t="s">
        <v>775</v>
      </c>
      <c r="C939" s="353"/>
      <c r="D939" s="353"/>
      <c r="E939" s="345" t="str">
        <f t="shared" si="15"/>
        <v/>
      </c>
      <c r="F939" s="345" t="str">
        <f>IFERROR((D939/#REF!)*100%,"")</f>
        <v/>
      </c>
      <c r="G939" s="345"/>
      <c r="H939" s="355"/>
    </row>
    <row r="940" customHeight="1" spans="1:8">
      <c r="A940" s="341">
        <v>2140131</v>
      </c>
      <c r="B940" s="372" t="s">
        <v>776</v>
      </c>
      <c r="C940" s="353"/>
      <c r="D940" s="353"/>
      <c r="E940" s="345" t="str">
        <f t="shared" si="15"/>
        <v/>
      </c>
      <c r="F940" s="345" t="str">
        <f>IFERROR((D940/#REF!)*100%,"")</f>
        <v/>
      </c>
      <c r="G940" s="345"/>
      <c r="H940" s="355"/>
    </row>
    <row r="941" customHeight="1" spans="1:8">
      <c r="A941" s="341">
        <v>2140133</v>
      </c>
      <c r="B941" s="372" t="s">
        <v>777</v>
      </c>
      <c r="C941" s="353"/>
      <c r="D941" s="353"/>
      <c r="E941" s="345" t="str">
        <f t="shared" si="15"/>
        <v/>
      </c>
      <c r="F941" s="345" t="str">
        <f>IFERROR((D941/#REF!)*100%,"")</f>
        <v/>
      </c>
      <c r="G941" s="345"/>
      <c r="H941" s="355"/>
    </row>
    <row r="942" customHeight="1" spans="1:8">
      <c r="A942" s="341">
        <v>2140136</v>
      </c>
      <c r="B942" s="372" t="s">
        <v>778</v>
      </c>
      <c r="C942" s="353"/>
      <c r="D942" s="353"/>
      <c r="E942" s="345" t="str">
        <f t="shared" si="15"/>
        <v/>
      </c>
      <c r="F942" s="345" t="str">
        <f>IFERROR((D942/#REF!)*100%,"")</f>
        <v/>
      </c>
      <c r="G942" s="345"/>
      <c r="H942" s="355"/>
    </row>
    <row r="943" customHeight="1" spans="1:8">
      <c r="A943" s="341">
        <v>2140138</v>
      </c>
      <c r="B943" s="372" t="s">
        <v>779</v>
      </c>
      <c r="C943" s="353"/>
      <c r="D943" s="353"/>
      <c r="E943" s="345" t="str">
        <f t="shared" si="15"/>
        <v/>
      </c>
      <c r="F943" s="345" t="str">
        <f>IFERROR((D943/#REF!)*100%,"")</f>
        <v/>
      </c>
      <c r="G943" s="345"/>
      <c r="H943" s="355"/>
    </row>
    <row r="944" customHeight="1" spans="1:8">
      <c r="A944" s="341">
        <v>2140199</v>
      </c>
      <c r="B944" s="372" t="s">
        <v>780</v>
      </c>
      <c r="C944" s="353"/>
      <c r="D944" s="353"/>
      <c r="E944" s="345" t="str">
        <f t="shared" si="15"/>
        <v/>
      </c>
      <c r="F944" s="345" t="str">
        <f>IFERROR((D944/#REF!)*100%,"")</f>
        <v/>
      </c>
      <c r="G944" s="345"/>
      <c r="H944" s="355"/>
    </row>
    <row r="945" customHeight="1" spans="1:8">
      <c r="A945" s="341">
        <v>21402</v>
      </c>
      <c r="B945" s="372" t="s">
        <v>781</v>
      </c>
      <c r="C945" s="359">
        <f>SUM(C946:C954)</f>
        <v>0</v>
      </c>
      <c r="D945" s="359">
        <f>SUM(D946:D954)</f>
        <v>0</v>
      </c>
      <c r="E945" s="345" t="str">
        <f t="shared" si="15"/>
        <v/>
      </c>
      <c r="F945" s="345" t="str">
        <f>IFERROR((D945/#REF!)*100%,"")</f>
        <v/>
      </c>
      <c r="G945" s="345"/>
      <c r="H945" s="352">
        <f>SUM(H946:H954)</f>
        <v>0</v>
      </c>
    </row>
    <row r="946" customHeight="1" spans="1:8">
      <c r="A946" s="341">
        <v>2140201</v>
      </c>
      <c r="B946" s="372" t="s">
        <v>65</v>
      </c>
      <c r="C946" s="353"/>
      <c r="D946" s="353"/>
      <c r="E946" s="345" t="str">
        <f t="shared" si="15"/>
        <v/>
      </c>
      <c r="F946" s="345" t="str">
        <f>IFERROR((D946/#REF!)*100%,"")</f>
        <v/>
      </c>
      <c r="G946" s="345"/>
      <c r="H946" s="355"/>
    </row>
    <row r="947" customHeight="1" spans="1:8">
      <c r="A947" s="341">
        <v>2140202</v>
      </c>
      <c r="B947" s="372" t="s">
        <v>66</v>
      </c>
      <c r="C947" s="353"/>
      <c r="D947" s="353"/>
      <c r="E947" s="345" t="str">
        <f t="shared" si="15"/>
        <v/>
      </c>
      <c r="F947" s="345" t="str">
        <f>IFERROR((D947/#REF!)*100%,"")</f>
        <v/>
      </c>
      <c r="G947" s="345"/>
      <c r="H947" s="355"/>
    </row>
    <row r="948" customHeight="1" spans="1:8">
      <c r="A948" s="341">
        <v>2140203</v>
      </c>
      <c r="B948" s="372" t="s">
        <v>67</v>
      </c>
      <c r="C948" s="353"/>
      <c r="D948" s="353"/>
      <c r="E948" s="345" t="str">
        <f t="shared" si="15"/>
        <v/>
      </c>
      <c r="F948" s="345" t="str">
        <f>IFERROR((D948/#REF!)*100%,"")</f>
        <v/>
      </c>
      <c r="G948" s="345"/>
      <c r="H948" s="355"/>
    </row>
    <row r="949" customHeight="1" spans="1:8">
      <c r="A949" s="341">
        <v>2140204</v>
      </c>
      <c r="B949" s="372" t="s">
        <v>782</v>
      </c>
      <c r="C949" s="353"/>
      <c r="D949" s="353"/>
      <c r="E949" s="345" t="str">
        <f t="shared" si="15"/>
        <v/>
      </c>
      <c r="F949" s="345" t="str">
        <f>IFERROR((D949/#REF!)*100%,"")</f>
        <v/>
      </c>
      <c r="G949" s="345"/>
      <c r="H949" s="355"/>
    </row>
    <row r="950" customHeight="1" spans="1:8">
      <c r="A950" s="341">
        <v>2140205</v>
      </c>
      <c r="B950" s="372" t="s">
        <v>783</v>
      </c>
      <c r="C950" s="353"/>
      <c r="D950" s="353"/>
      <c r="E950" s="345" t="str">
        <f t="shared" si="15"/>
        <v/>
      </c>
      <c r="F950" s="345" t="str">
        <f>IFERROR((D950/#REF!)*100%,"")</f>
        <v/>
      </c>
      <c r="G950" s="345"/>
      <c r="H950" s="355"/>
    </row>
    <row r="951" customHeight="1" spans="1:8">
      <c r="A951" s="341">
        <v>2140206</v>
      </c>
      <c r="B951" s="372" t="s">
        <v>784</v>
      </c>
      <c r="C951" s="353"/>
      <c r="D951" s="353"/>
      <c r="E951" s="345" t="str">
        <f t="shared" si="15"/>
        <v/>
      </c>
      <c r="F951" s="345" t="str">
        <f>IFERROR((D951/#REF!)*100%,"")</f>
        <v/>
      </c>
      <c r="G951" s="345"/>
      <c r="H951" s="355"/>
    </row>
    <row r="952" customHeight="1" spans="1:8">
      <c r="A952" s="341">
        <v>2140207</v>
      </c>
      <c r="B952" s="372" t="s">
        <v>785</v>
      </c>
      <c r="C952" s="353"/>
      <c r="D952" s="353"/>
      <c r="E952" s="345" t="str">
        <f t="shared" si="15"/>
        <v/>
      </c>
      <c r="F952" s="345" t="str">
        <f>IFERROR((D952/#REF!)*100%,"")</f>
        <v/>
      </c>
      <c r="G952" s="345"/>
      <c r="H952" s="355"/>
    </row>
    <row r="953" customHeight="1" spans="1:8">
      <c r="A953" s="341">
        <v>2140208</v>
      </c>
      <c r="B953" s="372" t="s">
        <v>786</v>
      </c>
      <c r="C953" s="353"/>
      <c r="D953" s="353"/>
      <c r="E953" s="345" t="str">
        <f t="shared" si="15"/>
        <v/>
      </c>
      <c r="F953" s="345" t="str">
        <f>IFERROR((D953/#REF!)*100%,"")</f>
        <v/>
      </c>
      <c r="G953" s="345"/>
      <c r="H953" s="355"/>
    </row>
    <row r="954" customHeight="1" spans="1:8">
      <c r="A954" s="341">
        <v>2140299</v>
      </c>
      <c r="B954" s="372" t="s">
        <v>787</v>
      </c>
      <c r="C954" s="353"/>
      <c r="D954" s="353"/>
      <c r="E954" s="345" t="str">
        <f t="shared" si="15"/>
        <v/>
      </c>
      <c r="F954" s="345" t="str">
        <f>IFERROR((D954/#REF!)*100%,"")</f>
        <v/>
      </c>
      <c r="G954" s="345"/>
      <c r="H954" s="355"/>
    </row>
    <row r="955" customHeight="1" spans="1:8">
      <c r="A955" s="341">
        <v>21403</v>
      </c>
      <c r="B955" s="372" t="s">
        <v>788</v>
      </c>
      <c r="C955" s="359">
        <f>SUM(C956:C964)</f>
        <v>0</v>
      </c>
      <c r="D955" s="359">
        <f>SUM(D956:D964)</f>
        <v>0</v>
      </c>
      <c r="E955" s="345" t="str">
        <f t="shared" si="15"/>
        <v/>
      </c>
      <c r="F955" s="345" t="str">
        <f>IFERROR((D955/#REF!)*100%,"")</f>
        <v/>
      </c>
      <c r="G955" s="345"/>
      <c r="H955" s="352">
        <f>SUM(H956:H964)</f>
        <v>0</v>
      </c>
    </row>
    <row r="956" customHeight="1" spans="1:8">
      <c r="A956" s="341">
        <v>2140301</v>
      </c>
      <c r="B956" s="372" t="s">
        <v>65</v>
      </c>
      <c r="C956" s="353"/>
      <c r="D956" s="353"/>
      <c r="E956" s="345" t="str">
        <f t="shared" si="15"/>
        <v/>
      </c>
      <c r="F956" s="345" t="str">
        <f>IFERROR((D956/#REF!)*100%,"")</f>
        <v/>
      </c>
      <c r="G956" s="345"/>
      <c r="H956" s="355"/>
    </row>
    <row r="957" customHeight="1" spans="1:8">
      <c r="A957" s="341">
        <v>2140302</v>
      </c>
      <c r="B957" s="372" t="s">
        <v>66</v>
      </c>
      <c r="C957" s="353"/>
      <c r="D957" s="353"/>
      <c r="E957" s="345" t="str">
        <f t="shared" si="15"/>
        <v/>
      </c>
      <c r="F957" s="345" t="str">
        <f>IFERROR((D957/#REF!)*100%,"")</f>
        <v/>
      </c>
      <c r="G957" s="345"/>
      <c r="H957" s="355"/>
    </row>
    <row r="958" customHeight="1" spans="1:8">
      <c r="A958" s="341">
        <v>2140303</v>
      </c>
      <c r="B958" s="372" t="s">
        <v>67</v>
      </c>
      <c r="C958" s="353"/>
      <c r="D958" s="353"/>
      <c r="E958" s="345" t="str">
        <f t="shared" si="15"/>
        <v/>
      </c>
      <c r="F958" s="345" t="str">
        <f>IFERROR((D958/#REF!)*100%,"")</f>
        <v/>
      </c>
      <c r="G958" s="345"/>
      <c r="H958" s="355"/>
    </row>
    <row r="959" customHeight="1" spans="1:8">
      <c r="A959" s="341">
        <v>2140304</v>
      </c>
      <c r="B959" s="372" t="s">
        <v>789</v>
      </c>
      <c r="C959" s="353"/>
      <c r="D959" s="353"/>
      <c r="E959" s="345" t="str">
        <f t="shared" si="15"/>
        <v/>
      </c>
      <c r="F959" s="345" t="str">
        <f>IFERROR((D959/#REF!)*100%,"")</f>
        <v/>
      </c>
      <c r="G959" s="345"/>
      <c r="H959" s="355"/>
    </row>
    <row r="960" customHeight="1" spans="1:8">
      <c r="A960" s="341">
        <v>2140305</v>
      </c>
      <c r="B960" s="372" t="s">
        <v>790</v>
      </c>
      <c r="C960" s="353"/>
      <c r="D960" s="353"/>
      <c r="E960" s="345" t="str">
        <f t="shared" si="15"/>
        <v/>
      </c>
      <c r="F960" s="345" t="str">
        <f>IFERROR((D960/#REF!)*100%,"")</f>
        <v/>
      </c>
      <c r="G960" s="345"/>
      <c r="H960" s="355"/>
    </row>
    <row r="961" customHeight="1" spans="1:8">
      <c r="A961" s="341">
        <v>2140306</v>
      </c>
      <c r="B961" s="372" t="s">
        <v>791</v>
      </c>
      <c r="C961" s="353"/>
      <c r="D961" s="353"/>
      <c r="E961" s="345" t="str">
        <f t="shared" si="15"/>
        <v/>
      </c>
      <c r="F961" s="345" t="str">
        <f>IFERROR((D961/#REF!)*100%,"")</f>
        <v/>
      </c>
      <c r="G961" s="345"/>
      <c r="H961" s="355"/>
    </row>
    <row r="962" customHeight="1" spans="1:8">
      <c r="A962" s="341">
        <v>2140307</v>
      </c>
      <c r="B962" s="372" t="s">
        <v>792</v>
      </c>
      <c r="C962" s="353"/>
      <c r="D962" s="353"/>
      <c r="E962" s="345" t="str">
        <f t="shared" si="15"/>
        <v/>
      </c>
      <c r="F962" s="345" t="str">
        <f>IFERROR((D962/#REF!)*100%,"")</f>
        <v/>
      </c>
      <c r="G962" s="345"/>
      <c r="H962" s="355"/>
    </row>
    <row r="963" customHeight="1" spans="1:8">
      <c r="A963" s="341">
        <v>2140308</v>
      </c>
      <c r="B963" s="372" t="s">
        <v>793</v>
      </c>
      <c r="C963" s="353"/>
      <c r="D963" s="353"/>
      <c r="E963" s="345" t="str">
        <f t="shared" si="15"/>
        <v/>
      </c>
      <c r="F963" s="345" t="str">
        <f>IFERROR((D963/#REF!)*100%,"")</f>
        <v/>
      </c>
      <c r="G963" s="345"/>
      <c r="H963" s="355"/>
    </row>
    <row r="964" customHeight="1" spans="1:8">
      <c r="A964" s="341">
        <v>2140399</v>
      </c>
      <c r="B964" s="372" t="s">
        <v>794</v>
      </c>
      <c r="C964" s="353"/>
      <c r="D964" s="353"/>
      <c r="E964" s="345" t="str">
        <f t="shared" si="15"/>
        <v/>
      </c>
      <c r="F964" s="345" t="str">
        <f>IFERROR((D964/#REF!)*100%,"")</f>
        <v/>
      </c>
      <c r="G964" s="345"/>
      <c r="H964" s="355"/>
    </row>
    <row r="965" customHeight="1" spans="1:8">
      <c r="A965" s="341">
        <v>21405</v>
      </c>
      <c r="B965" s="372" t="s">
        <v>795</v>
      </c>
      <c r="C965" s="359">
        <f>SUM(C966:C971)</f>
        <v>0</v>
      </c>
      <c r="D965" s="359">
        <f>SUM(D966:D971)</f>
        <v>0</v>
      </c>
      <c r="E965" s="345" t="str">
        <f t="shared" si="15"/>
        <v/>
      </c>
      <c r="F965" s="345" t="str">
        <f>IFERROR((D965/#REF!)*100%,"")</f>
        <v/>
      </c>
      <c r="G965" s="345"/>
      <c r="H965" s="352">
        <f>SUM(H966:H971)</f>
        <v>0</v>
      </c>
    </row>
    <row r="966" customHeight="1" spans="1:8">
      <c r="A966" s="341">
        <v>2140501</v>
      </c>
      <c r="B966" s="372" t="s">
        <v>65</v>
      </c>
      <c r="C966" s="353"/>
      <c r="D966" s="353"/>
      <c r="E966" s="345" t="str">
        <f t="shared" si="15"/>
        <v/>
      </c>
      <c r="F966" s="345" t="str">
        <f>IFERROR((D966/#REF!)*100%,"")</f>
        <v/>
      </c>
      <c r="G966" s="345"/>
      <c r="H966" s="355"/>
    </row>
    <row r="967" customHeight="1" spans="1:8">
      <c r="A967" s="341">
        <v>2140502</v>
      </c>
      <c r="B967" s="372" t="s">
        <v>66</v>
      </c>
      <c r="C967" s="353"/>
      <c r="D967" s="353"/>
      <c r="E967" s="345" t="str">
        <f t="shared" si="15"/>
        <v/>
      </c>
      <c r="F967" s="345" t="str">
        <f>IFERROR((D967/#REF!)*100%,"")</f>
        <v/>
      </c>
      <c r="G967" s="345"/>
      <c r="H967" s="355"/>
    </row>
    <row r="968" customHeight="1" spans="1:8">
      <c r="A968" s="341">
        <v>2140503</v>
      </c>
      <c r="B968" s="372" t="s">
        <v>67</v>
      </c>
      <c r="C968" s="353"/>
      <c r="D968" s="353"/>
      <c r="E968" s="345" t="str">
        <f t="shared" si="15"/>
        <v/>
      </c>
      <c r="F968" s="345" t="str">
        <f>IFERROR((D968/#REF!)*100%,"")</f>
        <v/>
      </c>
      <c r="G968" s="345"/>
      <c r="H968" s="355"/>
    </row>
    <row r="969" customHeight="1" spans="1:8">
      <c r="A969" s="341">
        <v>2140504</v>
      </c>
      <c r="B969" s="372" t="s">
        <v>786</v>
      </c>
      <c r="C969" s="353"/>
      <c r="D969" s="353"/>
      <c r="E969" s="345" t="str">
        <f t="shared" si="15"/>
        <v/>
      </c>
      <c r="F969" s="345" t="str">
        <f>IFERROR((D969/#REF!)*100%,"")</f>
        <v/>
      </c>
      <c r="G969" s="345"/>
      <c r="H969" s="355"/>
    </row>
    <row r="970" customHeight="1" spans="1:8">
      <c r="A970" s="341">
        <v>2140505</v>
      </c>
      <c r="B970" s="372" t="s">
        <v>796</v>
      </c>
      <c r="C970" s="353"/>
      <c r="D970" s="353"/>
      <c r="E970" s="345" t="str">
        <f t="shared" si="15"/>
        <v/>
      </c>
      <c r="F970" s="345" t="str">
        <f>IFERROR((D970/#REF!)*100%,"")</f>
        <v/>
      </c>
      <c r="G970" s="345"/>
      <c r="H970" s="355"/>
    </row>
    <row r="971" customHeight="1" spans="1:8">
      <c r="A971" s="341">
        <v>2140599</v>
      </c>
      <c r="B971" s="372" t="s">
        <v>797</v>
      </c>
      <c r="C971" s="353"/>
      <c r="D971" s="353"/>
      <c r="E971" s="345" t="str">
        <f t="shared" si="15"/>
        <v/>
      </c>
      <c r="F971" s="345" t="str">
        <f>IFERROR((D971/#REF!)*100%,"")</f>
        <v/>
      </c>
      <c r="G971" s="345"/>
      <c r="H971" s="355"/>
    </row>
    <row r="972" customHeight="1" spans="1:8">
      <c r="A972" s="341">
        <v>21406</v>
      </c>
      <c r="B972" s="372" t="s">
        <v>798</v>
      </c>
      <c r="C972" s="359">
        <f>SUM(C973:C976)</f>
        <v>0</v>
      </c>
      <c r="D972" s="359">
        <f>SUM(D973:D976)</f>
        <v>0</v>
      </c>
      <c r="E972" s="345" t="str">
        <f t="shared" si="15"/>
        <v/>
      </c>
      <c r="F972" s="345" t="str">
        <f>IFERROR((D972/#REF!)*100%,"")</f>
        <v/>
      </c>
      <c r="G972" s="345"/>
      <c r="H972" s="352">
        <f>SUM(H973:H976)</f>
        <v>0</v>
      </c>
    </row>
    <row r="973" customHeight="1" spans="1:8">
      <c r="A973" s="341">
        <v>2140601</v>
      </c>
      <c r="B973" s="372" t="s">
        <v>799</v>
      </c>
      <c r="C973" s="353"/>
      <c r="D973" s="353"/>
      <c r="E973" s="345" t="str">
        <f t="shared" si="15"/>
        <v/>
      </c>
      <c r="F973" s="345" t="str">
        <f>IFERROR((D973/#REF!)*100%,"")</f>
        <v/>
      </c>
      <c r="G973" s="345"/>
      <c r="H973" s="355"/>
    </row>
    <row r="974" customHeight="1" spans="1:8">
      <c r="A974" s="341">
        <v>2140602</v>
      </c>
      <c r="B974" s="372" t="s">
        <v>800</v>
      </c>
      <c r="C974" s="353"/>
      <c r="D974" s="353"/>
      <c r="E974" s="345" t="str">
        <f t="shared" si="15"/>
        <v/>
      </c>
      <c r="F974" s="345" t="str">
        <f>IFERROR((D974/#REF!)*100%,"")</f>
        <v/>
      </c>
      <c r="G974" s="345"/>
      <c r="H974" s="355"/>
    </row>
    <row r="975" customHeight="1" spans="1:8">
      <c r="A975" s="341">
        <v>2140603</v>
      </c>
      <c r="B975" s="372" t="s">
        <v>801</v>
      </c>
      <c r="C975" s="353"/>
      <c r="D975" s="353"/>
      <c r="E975" s="345" t="str">
        <f t="shared" si="15"/>
        <v/>
      </c>
      <c r="F975" s="345" t="str">
        <f>IFERROR((D975/#REF!)*100%,"")</f>
        <v/>
      </c>
      <c r="G975" s="345"/>
      <c r="H975" s="355"/>
    </row>
    <row r="976" customHeight="1" spans="1:8">
      <c r="A976" s="341">
        <v>2140699</v>
      </c>
      <c r="B976" s="372" t="s">
        <v>802</v>
      </c>
      <c r="C976" s="353"/>
      <c r="D976" s="353"/>
      <c r="E976" s="345" t="str">
        <f t="shared" si="15"/>
        <v/>
      </c>
      <c r="F976" s="345" t="str">
        <f>IFERROR((D976/#REF!)*100%,"")</f>
        <v/>
      </c>
      <c r="G976" s="345"/>
      <c r="H976" s="355"/>
    </row>
    <row r="977" customHeight="1" spans="1:8">
      <c r="A977" s="341">
        <v>21499</v>
      </c>
      <c r="B977" s="372" t="s">
        <v>803</v>
      </c>
      <c r="C977" s="359">
        <f>SUM(C978:C979)</f>
        <v>40</v>
      </c>
      <c r="D977" s="359">
        <f>SUM(D978:D979)</f>
        <v>0</v>
      </c>
      <c r="E977" s="345">
        <f t="shared" si="15"/>
        <v>0</v>
      </c>
      <c r="F977" s="345" t="str">
        <f>IFERROR((D977/#REF!)*100%,"")</f>
        <v/>
      </c>
      <c r="G977" s="345"/>
      <c r="H977" s="352">
        <f>SUM(H978:H979)</f>
        <v>0</v>
      </c>
    </row>
    <row r="978" customHeight="1" spans="1:8">
      <c r="A978" s="341">
        <v>2149901</v>
      </c>
      <c r="B978" s="372" t="s">
        <v>804</v>
      </c>
      <c r="C978" s="353"/>
      <c r="D978" s="353"/>
      <c r="E978" s="345" t="str">
        <f t="shared" si="15"/>
        <v/>
      </c>
      <c r="F978" s="345" t="str">
        <f>IFERROR((D978/#REF!)*100%,"")</f>
        <v/>
      </c>
      <c r="G978" s="345"/>
      <c r="H978" s="355"/>
    </row>
    <row r="979" customHeight="1" spans="1:8">
      <c r="A979" s="341">
        <v>2149999</v>
      </c>
      <c r="B979" s="372" t="s">
        <v>805</v>
      </c>
      <c r="C979" s="353">
        <v>40</v>
      </c>
      <c r="D979" s="353"/>
      <c r="E979" s="345">
        <f t="shared" si="15"/>
        <v>0</v>
      </c>
      <c r="F979" s="345" t="str">
        <f>IFERROR((D979/#REF!)*100%,"")</f>
        <v/>
      </c>
      <c r="G979" s="345"/>
      <c r="H979" s="355"/>
    </row>
    <row r="980" customHeight="1" spans="1:8">
      <c r="A980" s="341">
        <v>215</v>
      </c>
      <c r="B980" s="372" t="s">
        <v>806</v>
      </c>
      <c r="C980" s="364">
        <f>C981+C991+C1007+C1012+C1023+C1030+C1038</f>
        <v>9375.65</v>
      </c>
      <c r="D980" s="364">
        <f>D981+D991+D1007+D1012+D1023+D1030+D1038</f>
        <v>82</v>
      </c>
      <c r="E980" s="345">
        <f t="shared" si="15"/>
        <v>0.00874606027315439</v>
      </c>
      <c r="F980" s="345" t="str">
        <f>IFERROR((D980/#REF!)*100%,"")</f>
        <v/>
      </c>
      <c r="G980" s="346"/>
      <c r="H980" s="366">
        <f>H981+H991+H1007+H1012+H1023+H1030+H1038</f>
        <v>0</v>
      </c>
    </row>
    <row r="981" customHeight="1" spans="1:8">
      <c r="A981" s="341">
        <v>21501</v>
      </c>
      <c r="B981" s="372" t="s">
        <v>807</v>
      </c>
      <c r="C981" s="359">
        <f>SUM(C982:C990)</f>
        <v>0</v>
      </c>
      <c r="D981" s="359">
        <f>SUM(D982:D990)</f>
        <v>0</v>
      </c>
      <c r="E981" s="345" t="str">
        <f t="shared" si="15"/>
        <v/>
      </c>
      <c r="F981" s="345" t="str">
        <f>IFERROR((D981/#REF!)*100%,"")</f>
        <v/>
      </c>
      <c r="G981" s="345"/>
      <c r="H981" s="352">
        <f>SUM(H982:H990)</f>
        <v>0</v>
      </c>
    </row>
    <row r="982" customHeight="1" spans="1:8">
      <c r="A982" s="341">
        <v>2150101</v>
      </c>
      <c r="B982" s="372" t="s">
        <v>65</v>
      </c>
      <c r="C982" s="353"/>
      <c r="D982" s="353"/>
      <c r="E982" s="345" t="str">
        <f t="shared" si="15"/>
        <v/>
      </c>
      <c r="F982" s="345" t="str">
        <f>IFERROR((D982/#REF!)*100%,"")</f>
        <v/>
      </c>
      <c r="G982" s="345"/>
      <c r="H982" s="355"/>
    </row>
    <row r="983" customHeight="1" spans="1:8">
      <c r="A983" s="341">
        <v>2150102</v>
      </c>
      <c r="B983" s="372" t="s">
        <v>66</v>
      </c>
      <c r="C983" s="353"/>
      <c r="D983" s="353"/>
      <c r="E983" s="345" t="str">
        <f t="shared" si="15"/>
        <v/>
      </c>
      <c r="F983" s="345" t="str">
        <f>IFERROR((D983/#REF!)*100%,"")</f>
        <v/>
      </c>
      <c r="G983" s="345"/>
      <c r="H983" s="355"/>
    </row>
    <row r="984" customHeight="1" spans="1:8">
      <c r="A984" s="341">
        <v>2150103</v>
      </c>
      <c r="B984" s="372" t="s">
        <v>67</v>
      </c>
      <c r="C984" s="353"/>
      <c r="D984" s="353"/>
      <c r="E984" s="345" t="str">
        <f t="shared" si="15"/>
        <v/>
      </c>
      <c r="F984" s="345" t="str">
        <f>IFERROR((D984/#REF!)*100%,"")</f>
        <v/>
      </c>
      <c r="G984" s="345"/>
      <c r="H984" s="355"/>
    </row>
    <row r="985" customHeight="1" spans="1:8">
      <c r="A985" s="341">
        <v>2150104</v>
      </c>
      <c r="B985" s="372" t="s">
        <v>808</v>
      </c>
      <c r="C985" s="353"/>
      <c r="D985" s="353"/>
      <c r="E985" s="345" t="str">
        <f t="shared" si="15"/>
        <v/>
      </c>
      <c r="F985" s="345" t="str">
        <f>IFERROR((D985/#REF!)*100%,"")</f>
        <v/>
      </c>
      <c r="G985" s="345"/>
      <c r="H985" s="355"/>
    </row>
    <row r="986" customHeight="1" spans="1:8">
      <c r="A986" s="341">
        <v>2150105</v>
      </c>
      <c r="B986" s="372" t="s">
        <v>809</v>
      </c>
      <c r="C986" s="353"/>
      <c r="D986" s="353"/>
      <c r="E986" s="345" t="str">
        <f t="shared" si="15"/>
        <v/>
      </c>
      <c r="F986" s="345" t="str">
        <f>IFERROR((D986/#REF!)*100%,"")</f>
        <v/>
      </c>
      <c r="G986" s="345"/>
      <c r="H986" s="355"/>
    </row>
    <row r="987" customHeight="1" spans="1:8">
      <c r="A987" s="341">
        <v>2150106</v>
      </c>
      <c r="B987" s="372" t="s">
        <v>810</v>
      </c>
      <c r="C987" s="353"/>
      <c r="D987" s="353"/>
      <c r="E987" s="345" t="str">
        <f t="shared" si="15"/>
        <v/>
      </c>
      <c r="F987" s="345" t="str">
        <f>IFERROR((D987/#REF!)*100%,"")</f>
        <v/>
      </c>
      <c r="G987" s="345"/>
      <c r="H987" s="355"/>
    </row>
    <row r="988" customHeight="1" spans="1:8">
      <c r="A988" s="341">
        <v>2150107</v>
      </c>
      <c r="B988" s="372" t="s">
        <v>811</v>
      </c>
      <c r="C988" s="353"/>
      <c r="D988" s="353"/>
      <c r="E988" s="345" t="str">
        <f t="shared" si="15"/>
        <v/>
      </c>
      <c r="F988" s="345" t="str">
        <f>IFERROR((D988/#REF!)*100%,"")</f>
        <v/>
      </c>
      <c r="G988" s="345"/>
      <c r="H988" s="355"/>
    </row>
    <row r="989" customHeight="1" spans="1:8">
      <c r="A989" s="341">
        <v>2150108</v>
      </c>
      <c r="B989" s="372" t="s">
        <v>812</v>
      </c>
      <c r="C989" s="353"/>
      <c r="D989" s="353"/>
      <c r="E989" s="345" t="str">
        <f t="shared" si="15"/>
        <v/>
      </c>
      <c r="F989" s="345" t="str">
        <f>IFERROR((D989/#REF!)*100%,"")</f>
        <v/>
      </c>
      <c r="G989" s="345"/>
      <c r="H989" s="355"/>
    </row>
    <row r="990" customHeight="1" spans="1:8">
      <c r="A990" s="341">
        <v>2150199</v>
      </c>
      <c r="B990" s="372" t="s">
        <v>813</v>
      </c>
      <c r="C990" s="353"/>
      <c r="D990" s="353"/>
      <c r="E990" s="345" t="str">
        <f t="shared" si="15"/>
        <v/>
      </c>
      <c r="F990" s="345" t="str">
        <f>IFERROR((D990/#REF!)*100%,"")</f>
        <v/>
      </c>
      <c r="G990" s="345"/>
      <c r="H990" s="355"/>
    </row>
    <row r="991" customHeight="1" spans="1:8">
      <c r="A991" s="341">
        <v>21502</v>
      </c>
      <c r="B991" s="372" t="s">
        <v>814</v>
      </c>
      <c r="C991" s="359">
        <f>SUM(C992:C1006)</f>
        <v>0</v>
      </c>
      <c r="D991" s="359">
        <f>SUM(D992:D1006)</f>
        <v>0</v>
      </c>
      <c r="E991" s="345" t="str">
        <f t="shared" si="15"/>
        <v/>
      </c>
      <c r="F991" s="345" t="str">
        <f>IFERROR((D991/#REF!)*100%,"")</f>
        <v/>
      </c>
      <c r="G991" s="345"/>
      <c r="H991" s="352">
        <f>SUM(H992:H1006)</f>
        <v>0</v>
      </c>
    </row>
    <row r="992" customHeight="1" spans="1:8">
      <c r="A992" s="341">
        <v>2150201</v>
      </c>
      <c r="B992" s="372" t="s">
        <v>65</v>
      </c>
      <c r="C992" s="353"/>
      <c r="D992" s="353"/>
      <c r="E992" s="345" t="str">
        <f t="shared" si="15"/>
        <v/>
      </c>
      <c r="F992" s="345" t="str">
        <f>IFERROR((D992/#REF!)*100%,"")</f>
        <v/>
      </c>
      <c r="G992" s="345"/>
      <c r="H992" s="355"/>
    </row>
    <row r="993" customHeight="1" spans="1:8">
      <c r="A993" s="341">
        <v>2150202</v>
      </c>
      <c r="B993" s="372" t="s">
        <v>66</v>
      </c>
      <c r="C993" s="353"/>
      <c r="D993" s="353"/>
      <c r="E993" s="345" t="str">
        <f t="shared" si="15"/>
        <v/>
      </c>
      <c r="F993" s="345" t="str">
        <f>IFERROR((D993/#REF!)*100%,"")</f>
        <v/>
      </c>
      <c r="G993" s="345"/>
      <c r="H993" s="355"/>
    </row>
    <row r="994" customHeight="1" spans="1:8">
      <c r="A994" s="341">
        <v>2150203</v>
      </c>
      <c r="B994" s="372" t="s">
        <v>67</v>
      </c>
      <c r="C994" s="353"/>
      <c r="D994" s="353"/>
      <c r="E994" s="345" t="str">
        <f t="shared" ref="E994:E1057" si="16">IFERROR((D994/C994)*100%,"")</f>
        <v/>
      </c>
      <c r="F994" s="345" t="str">
        <f>IFERROR((D994/#REF!)*100%,"")</f>
        <v/>
      </c>
      <c r="G994" s="345"/>
      <c r="H994" s="355"/>
    </row>
    <row r="995" customHeight="1" spans="1:8">
      <c r="A995" s="341">
        <v>2150204</v>
      </c>
      <c r="B995" s="372" t="s">
        <v>815</v>
      </c>
      <c r="C995" s="353"/>
      <c r="D995" s="353"/>
      <c r="E995" s="345" t="str">
        <f t="shared" si="16"/>
        <v/>
      </c>
      <c r="F995" s="345" t="str">
        <f>IFERROR((D995/#REF!)*100%,"")</f>
        <v/>
      </c>
      <c r="G995" s="345"/>
      <c r="H995" s="355"/>
    </row>
    <row r="996" customHeight="1" spans="1:8">
      <c r="A996" s="341">
        <v>2150205</v>
      </c>
      <c r="B996" s="372" t="s">
        <v>816</v>
      </c>
      <c r="C996" s="353"/>
      <c r="D996" s="353"/>
      <c r="E996" s="345" t="str">
        <f t="shared" si="16"/>
        <v/>
      </c>
      <c r="F996" s="345" t="str">
        <f>IFERROR((D996/#REF!)*100%,"")</f>
        <v/>
      </c>
      <c r="G996" s="345"/>
      <c r="H996" s="355"/>
    </row>
    <row r="997" customHeight="1" spans="1:8">
      <c r="A997" s="341">
        <v>2150206</v>
      </c>
      <c r="B997" s="372" t="s">
        <v>817</v>
      </c>
      <c r="C997" s="353"/>
      <c r="D997" s="353"/>
      <c r="E997" s="345" t="str">
        <f t="shared" si="16"/>
        <v/>
      </c>
      <c r="F997" s="345" t="str">
        <f>IFERROR((D997/#REF!)*100%,"")</f>
        <v/>
      </c>
      <c r="G997" s="345"/>
      <c r="H997" s="355"/>
    </row>
    <row r="998" customHeight="1" spans="1:8">
      <c r="A998" s="341">
        <v>2150207</v>
      </c>
      <c r="B998" s="372" t="s">
        <v>818</v>
      </c>
      <c r="C998" s="353"/>
      <c r="D998" s="353"/>
      <c r="E998" s="345" t="str">
        <f t="shared" si="16"/>
        <v/>
      </c>
      <c r="F998" s="345" t="str">
        <f>IFERROR((D998/#REF!)*100%,"")</f>
        <v/>
      </c>
      <c r="G998" s="345"/>
      <c r="H998" s="355"/>
    </row>
    <row r="999" customHeight="1" spans="1:8">
      <c r="A999" s="341">
        <v>2150208</v>
      </c>
      <c r="B999" s="372" t="s">
        <v>819</v>
      </c>
      <c r="C999" s="353"/>
      <c r="D999" s="353"/>
      <c r="E999" s="345" t="str">
        <f t="shared" si="16"/>
        <v/>
      </c>
      <c r="F999" s="345" t="str">
        <f>IFERROR((D999/#REF!)*100%,"")</f>
        <v/>
      </c>
      <c r="G999" s="345"/>
      <c r="H999" s="355"/>
    </row>
    <row r="1000" customHeight="1" spans="1:8">
      <c r="A1000" s="341">
        <v>2150209</v>
      </c>
      <c r="B1000" s="372" t="s">
        <v>820</v>
      </c>
      <c r="C1000" s="353"/>
      <c r="D1000" s="353"/>
      <c r="E1000" s="345" t="str">
        <f t="shared" si="16"/>
        <v/>
      </c>
      <c r="F1000" s="345" t="str">
        <f>IFERROR((D1000/#REF!)*100%,"")</f>
        <v/>
      </c>
      <c r="G1000" s="345"/>
      <c r="H1000" s="355"/>
    </row>
    <row r="1001" customHeight="1" spans="1:8">
      <c r="A1001" s="341">
        <v>2150210</v>
      </c>
      <c r="B1001" s="372" t="s">
        <v>821</v>
      </c>
      <c r="C1001" s="353"/>
      <c r="D1001" s="353"/>
      <c r="E1001" s="345" t="str">
        <f t="shared" si="16"/>
        <v/>
      </c>
      <c r="F1001" s="345" t="str">
        <f>IFERROR((D1001/#REF!)*100%,"")</f>
        <v/>
      </c>
      <c r="G1001" s="345"/>
      <c r="H1001" s="355"/>
    </row>
    <row r="1002" customHeight="1" spans="1:8">
      <c r="A1002" s="341">
        <v>2150212</v>
      </c>
      <c r="B1002" s="372" t="s">
        <v>822</v>
      </c>
      <c r="C1002" s="353"/>
      <c r="D1002" s="353"/>
      <c r="E1002" s="345" t="str">
        <f t="shared" si="16"/>
        <v/>
      </c>
      <c r="F1002" s="345" t="str">
        <f>IFERROR((D1002/#REF!)*100%,"")</f>
        <v/>
      </c>
      <c r="G1002" s="345"/>
      <c r="H1002" s="355"/>
    </row>
    <row r="1003" customHeight="1" spans="1:8">
      <c r="A1003" s="341">
        <v>2150213</v>
      </c>
      <c r="B1003" s="372" t="s">
        <v>823</v>
      </c>
      <c r="C1003" s="353"/>
      <c r="D1003" s="353"/>
      <c r="E1003" s="345" t="str">
        <f t="shared" si="16"/>
        <v/>
      </c>
      <c r="F1003" s="345" t="str">
        <f>IFERROR((D1003/#REF!)*100%,"")</f>
        <v/>
      </c>
      <c r="G1003" s="345"/>
      <c r="H1003" s="355"/>
    </row>
    <row r="1004" customHeight="1" spans="1:8">
      <c r="A1004" s="341">
        <v>2150214</v>
      </c>
      <c r="B1004" s="372" t="s">
        <v>824</v>
      </c>
      <c r="C1004" s="353"/>
      <c r="D1004" s="353"/>
      <c r="E1004" s="345" t="str">
        <f t="shared" si="16"/>
        <v/>
      </c>
      <c r="F1004" s="345" t="str">
        <f>IFERROR((D1004/#REF!)*100%,"")</f>
        <v/>
      </c>
      <c r="G1004" s="345"/>
      <c r="H1004" s="355"/>
    </row>
    <row r="1005" customHeight="1" spans="1:8">
      <c r="A1005" s="341">
        <v>2150215</v>
      </c>
      <c r="B1005" s="372" t="s">
        <v>825</v>
      </c>
      <c r="C1005" s="353"/>
      <c r="D1005" s="353"/>
      <c r="E1005" s="345" t="str">
        <f t="shared" si="16"/>
        <v/>
      </c>
      <c r="F1005" s="345" t="str">
        <f>IFERROR((D1005/#REF!)*100%,"")</f>
        <v/>
      </c>
      <c r="G1005" s="345"/>
      <c r="H1005" s="355"/>
    </row>
    <row r="1006" customHeight="1" spans="1:8">
      <c r="A1006" s="341">
        <v>2150299</v>
      </c>
      <c r="B1006" s="372" t="s">
        <v>826</v>
      </c>
      <c r="C1006" s="353"/>
      <c r="D1006" s="353"/>
      <c r="E1006" s="345" t="str">
        <f t="shared" si="16"/>
        <v/>
      </c>
      <c r="F1006" s="345" t="str">
        <f>IFERROR((D1006/#REF!)*100%,"")</f>
        <v/>
      </c>
      <c r="G1006" s="345"/>
      <c r="H1006" s="355"/>
    </row>
    <row r="1007" customHeight="1" spans="1:8">
      <c r="A1007" s="341">
        <v>21503</v>
      </c>
      <c r="B1007" s="372" t="s">
        <v>827</v>
      </c>
      <c r="C1007" s="359">
        <f>SUM(C1008:C1011)</f>
        <v>0</v>
      </c>
      <c r="D1007" s="359">
        <f>SUM(D1008:D1011)</f>
        <v>0</v>
      </c>
      <c r="E1007" s="345" t="str">
        <f t="shared" si="16"/>
        <v/>
      </c>
      <c r="F1007" s="345" t="str">
        <f>IFERROR((D1007/#REF!)*100%,"")</f>
        <v/>
      </c>
      <c r="G1007" s="345"/>
      <c r="H1007" s="352">
        <f>SUM(H1008:H1011)</f>
        <v>0</v>
      </c>
    </row>
    <row r="1008" customHeight="1" spans="1:8">
      <c r="A1008" s="341">
        <v>2150301</v>
      </c>
      <c r="B1008" s="372" t="s">
        <v>65</v>
      </c>
      <c r="C1008" s="353"/>
      <c r="D1008" s="353"/>
      <c r="E1008" s="345" t="str">
        <f t="shared" si="16"/>
        <v/>
      </c>
      <c r="F1008" s="345" t="str">
        <f>IFERROR((D1008/#REF!)*100%,"")</f>
        <v/>
      </c>
      <c r="G1008" s="345"/>
      <c r="H1008" s="355"/>
    </row>
    <row r="1009" customHeight="1" spans="1:8">
      <c r="A1009" s="341">
        <v>2150302</v>
      </c>
      <c r="B1009" s="372" t="s">
        <v>66</v>
      </c>
      <c r="C1009" s="353"/>
      <c r="D1009" s="353"/>
      <c r="E1009" s="345" t="str">
        <f t="shared" si="16"/>
        <v/>
      </c>
      <c r="F1009" s="345" t="str">
        <f>IFERROR((D1009/#REF!)*100%,"")</f>
        <v/>
      </c>
      <c r="G1009" s="345"/>
      <c r="H1009" s="355"/>
    </row>
    <row r="1010" customHeight="1" spans="1:8">
      <c r="A1010" s="341">
        <v>2150303</v>
      </c>
      <c r="B1010" s="372" t="s">
        <v>67</v>
      </c>
      <c r="C1010" s="353"/>
      <c r="D1010" s="353"/>
      <c r="E1010" s="345" t="str">
        <f t="shared" si="16"/>
        <v/>
      </c>
      <c r="F1010" s="345" t="str">
        <f>IFERROR((D1010/#REF!)*100%,"")</f>
        <v/>
      </c>
      <c r="G1010" s="345"/>
      <c r="H1010" s="355"/>
    </row>
    <row r="1011" customHeight="1" spans="1:8">
      <c r="A1011" s="341">
        <v>2150399</v>
      </c>
      <c r="B1011" s="372" t="s">
        <v>828</v>
      </c>
      <c r="C1011" s="353"/>
      <c r="D1011" s="353"/>
      <c r="E1011" s="345" t="str">
        <f t="shared" si="16"/>
        <v/>
      </c>
      <c r="F1011" s="345" t="str">
        <f>IFERROR((D1011/#REF!)*100%,"")</f>
        <v/>
      </c>
      <c r="G1011" s="345"/>
      <c r="H1011" s="355"/>
    </row>
    <row r="1012" customHeight="1" spans="1:8">
      <c r="A1012" s="341">
        <v>21505</v>
      </c>
      <c r="B1012" s="372" t="s">
        <v>829</v>
      </c>
      <c r="C1012" s="359">
        <f>SUM(C1013:C1022)</f>
        <v>9375.65</v>
      </c>
      <c r="D1012" s="359">
        <f>SUM(D1013:D1022)</f>
        <v>82</v>
      </c>
      <c r="E1012" s="345">
        <f t="shared" si="16"/>
        <v>0.00874606027315439</v>
      </c>
      <c r="F1012" s="345" t="str">
        <f>IFERROR((D1012/#REF!)*100%,"")</f>
        <v/>
      </c>
      <c r="G1012" s="345"/>
      <c r="H1012" s="352">
        <f>SUM(H1013:H1022)</f>
        <v>0</v>
      </c>
    </row>
    <row r="1013" customHeight="1" spans="1:8">
      <c r="A1013" s="341">
        <v>2150501</v>
      </c>
      <c r="B1013" s="372" t="s">
        <v>65</v>
      </c>
      <c r="C1013" s="353">
        <v>75.65</v>
      </c>
      <c r="D1013" s="353">
        <v>80</v>
      </c>
      <c r="E1013" s="345">
        <f t="shared" si="16"/>
        <v>1.05750165234633</v>
      </c>
      <c r="F1013" s="345" t="str">
        <f>IFERROR((D1013/#REF!)*100%,"")</f>
        <v/>
      </c>
      <c r="G1013" s="345"/>
      <c r="H1013" s="355"/>
    </row>
    <row r="1014" customHeight="1" spans="1:8">
      <c r="A1014" s="341">
        <v>2150502</v>
      </c>
      <c r="B1014" s="372" t="s">
        <v>66</v>
      </c>
      <c r="C1014" s="353"/>
      <c r="D1014" s="353">
        <v>2</v>
      </c>
      <c r="E1014" s="345" t="str">
        <f t="shared" si="16"/>
        <v/>
      </c>
      <c r="F1014" s="345" t="str">
        <f>IFERROR((D1014/#REF!)*100%,"")</f>
        <v/>
      </c>
      <c r="G1014" s="345"/>
      <c r="H1014" s="355"/>
    </row>
    <row r="1015" customHeight="1" spans="1:8">
      <c r="A1015" s="341">
        <v>2150503</v>
      </c>
      <c r="B1015" s="372" t="s">
        <v>67</v>
      </c>
      <c r="C1015" s="353"/>
      <c r="D1015" s="353"/>
      <c r="E1015" s="345" t="str">
        <f t="shared" si="16"/>
        <v/>
      </c>
      <c r="F1015" s="345" t="str">
        <f>IFERROR((D1015/#REF!)*100%,"")</f>
        <v/>
      </c>
      <c r="G1015" s="345"/>
      <c r="H1015" s="355"/>
    </row>
    <row r="1016" customHeight="1" spans="1:8">
      <c r="A1016" s="341">
        <v>2150505</v>
      </c>
      <c r="B1016" s="372" t="s">
        <v>830</v>
      </c>
      <c r="C1016" s="353"/>
      <c r="D1016" s="353"/>
      <c r="E1016" s="345" t="str">
        <f t="shared" si="16"/>
        <v/>
      </c>
      <c r="F1016" s="345" t="str">
        <f>IFERROR((D1016/#REF!)*100%,"")</f>
        <v/>
      </c>
      <c r="G1016" s="345"/>
      <c r="H1016" s="355"/>
    </row>
    <row r="1017" customHeight="1" spans="1:8">
      <c r="A1017" s="341">
        <v>2150507</v>
      </c>
      <c r="B1017" s="372" t="s">
        <v>831</v>
      </c>
      <c r="C1017" s="353"/>
      <c r="D1017" s="353"/>
      <c r="E1017" s="345" t="str">
        <f t="shared" si="16"/>
        <v/>
      </c>
      <c r="F1017" s="345" t="str">
        <f>IFERROR((D1017/#REF!)*100%,"")</f>
        <v/>
      </c>
      <c r="G1017" s="345"/>
      <c r="H1017" s="355"/>
    </row>
    <row r="1018" customHeight="1" spans="1:8">
      <c r="A1018" s="341">
        <v>2150508</v>
      </c>
      <c r="B1018" s="372" t="s">
        <v>832</v>
      </c>
      <c r="C1018" s="353"/>
      <c r="D1018" s="353"/>
      <c r="E1018" s="345" t="str">
        <f t="shared" si="16"/>
        <v/>
      </c>
      <c r="F1018" s="345" t="str">
        <f>IFERROR((D1018/#REF!)*100%,"")</f>
        <v/>
      </c>
      <c r="G1018" s="345"/>
      <c r="H1018" s="355"/>
    </row>
    <row r="1019" customHeight="1" spans="1:8">
      <c r="A1019" s="341">
        <v>2150516</v>
      </c>
      <c r="B1019" s="372" t="s">
        <v>833</v>
      </c>
      <c r="C1019" s="353"/>
      <c r="D1019" s="353"/>
      <c r="E1019" s="345" t="str">
        <f t="shared" si="16"/>
        <v/>
      </c>
      <c r="F1019" s="345" t="str">
        <f>IFERROR((D1019/#REF!)*100%,"")</f>
        <v/>
      </c>
      <c r="G1019" s="345"/>
      <c r="H1019" s="355"/>
    </row>
    <row r="1020" customHeight="1" spans="1:8">
      <c r="A1020" s="341">
        <v>2150517</v>
      </c>
      <c r="B1020" s="372" t="s">
        <v>834</v>
      </c>
      <c r="C1020" s="353">
        <v>9300</v>
      </c>
      <c r="D1020" s="353"/>
      <c r="E1020" s="345">
        <f t="shared" si="16"/>
        <v>0</v>
      </c>
      <c r="F1020" s="345" t="str">
        <f>IFERROR((D1020/#REF!)*100%,"")</f>
        <v/>
      </c>
      <c r="G1020" s="345"/>
      <c r="H1020" s="355"/>
    </row>
    <row r="1021" customHeight="1" spans="1:8">
      <c r="A1021" s="341">
        <v>2150550</v>
      </c>
      <c r="B1021" s="372" t="s">
        <v>74</v>
      </c>
      <c r="C1021" s="353"/>
      <c r="D1021" s="353"/>
      <c r="E1021" s="345" t="str">
        <f t="shared" si="16"/>
        <v/>
      </c>
      <c r="F1021" s="345" t="str">
        <f>IFERROR((D1021/#REF!)*100%,"")</f>
        <v/>
      </c>
      <c r="G1021" s="345"/>
      <c r="H1021" s="355"/>
    </row>
    <row r="1022" customHeight="1" spans="1:8">
      <c r="A1022" s="341">
        <v>2150599</v>
      </c>
      <c r="B1022" s="372" t="s">
        <v>835</v>
      </c>
      <c r="C1022" s="353"/>
      <c r="D1022" s="353"/>
      <c r="E1022" s="345" t="str">
        <f t="shared" si="16"/>
        <v/>
      </c>
      <c r="F1022" s="345" t="str">
        <f>IFERROR((D1022/#REF!)*100%,"")</f>
        <v/>
      </c>
      <c r="G1022" s="345"/>
      <c r="H1022" s="355"/>
    </row>
    <row r="1023" customHeight="1" spans="1:8">
      <c r="A1023" s="341">
        <v>21507</v>
      </c>
      <c r="B1023" s="372" t="s">
        <v>836</v>
      </c>
      <c r="C1023" s="359">
        <f>SUM(C1024:C1029)</f>
        <v>0</v>
      </c>
      <c r="D1023" s="359">
        <f>SUM(D1024:D1029)</f>
        <v>0</v>
      </c>
      <c r="E1023" s="345" t="str">
        <f t="shared" si="16"/>
        <v/>
      </c>
      <c r="F1023" s="345" t="str">
        <f>IFERROR((D1023/#REF!)*100%,"")</f>
        <v/>
      </c>
      <c r="G1023" s="345"/>
      <c r="H1023" s="352">
        <f>SUM(H1024:H1029)</f>
        <v>0</v>
      </c>
    </row>
    <row r="1024" customHeight="1" spans="1:8">
      <c r="A1024" s="341">
        <v>2150701</v>
      </c>
      <c r="B1024" s="372" t="s">
        <v>65</v>
      </c>
      <c r="C1024" s="353"/>
      <c r="D1024" s="353"/>
      <c r="E1024" s="345" t="str">
        <f t="shared" si="16"/>
        <v/>
      </c>
      <c r="F1024" s="345" t="str">
        <f>IFERROR((D1024/#REF!)*100%,"")</f>
        <v/>
      </c>
      <c r="G1024" s="345"/>
      <c r="H1024" s="355"/>
    </row>
    <row r="1025" customHeight="1" spans="1:8">
      <c r="A1025" s="341">
        <v>2150702</v>
      </c>
      <c r="B1025" s="372" t="s">
        <v>66</v>
      </c>
      <c r="C1025" s="353"/>
      <c r="D1025" s="353"/>
      <c r="E1025" s="345" t="str">
        <f t="shared" si="16"/>
        <v/>
      </c>
      <c r="F1025" s="345" t="str">
        <f>IFERROR((D1025/#REF!)*100%,"")</f>
        <v/>
      </c>
      <c r="G1025" s="345"/>
      <c r="H1025" s="355"/>
    </row>
    <row r="1026" customHeight="1" spans="1:8">
      <c r="A1026" s="341">
        <v>2150703</v>
      </c>
      <c r="B1026" s="372" t="s">
        <v>67</v>
      </c>
      <c r="C1026" s="353"/>
      <c r="D1026" s="353"/>
      <c r="E1026" s="345" t="str">
        <f t="shared" si="16"/>
        <v/>
      </c>
      <c r="F1026" s="345" t="str">
        <f>IFERROR((D1026/#REF!)*100%,"")</f>
        <v/>
      </c>
      <c r="G1026" s="345"/>
      <c r="H1026" s="355"/>
    </row>
    <row r="1027" customHeight="1" spans="1:8">
      <c r="A1027" s="341">
        <v>2150704</v>
      </c>
      <c r="B1027" s="372" t="s">
        <v>837</v>
      </c>
      <c r="C1027" s="353"/>
      <c r="D1027" s="353"/>
      <c r="E1027" s="345" t="str">
        <f t="shared" si="16"/>
        <v/>
      </c>
      <c r="F1027" s="345" t="str">
        <f>IFERROR((D1027/#REF!)*100%,"")</f>
        <v/>
      </c>
      <c r="G1027" s="345"/>
      <c r="H1027" s="355"/>
    </row>
    <row r="1028" customHeight="1" spans="1:8">
      <c r="A1028" s="341">
        <v>2150705</v>
      </c>
      <c r="B1028" s="372" t="s">
        <v>838</v>
      </c>
      <c r="C1028" s="353"/>
      <c r="D1028" s="353"/>
      <c r="E1028" s="345" t="str">
        <f t="shared" si="16"/>
        <v/>
      </c>
      <c r="F1028" s="345" t="str">
        <f>IFERROR((D1028/#REF!)*100%,"")</f>
        <v/>
      </c>
      <c r="G1028" s="345"/>
      <c r="H1028" s="355"/>
    </row>
    <row r="1029" customHeight="1" spans="1:8">
      <c r="A1029" s="341">
        <v>2150799</v>
      </c>
      <c r="B1029" s="372" t="s">
        <v>839</v>
      </c>
      <c r="C1029" s="353"/>
      <c r="D1029" s="353"/>
      <c r="E1029" s="345" t="str">
        <f t="shared" si="16"/>
        <v/>
      </c>
      <c r="F1029" s="345" t="str">
        <f>IFERROR((D1029/#REF!)*100%,"")</f>
        <v/>
      </c>
      <c r="G1029" s="345"/>
      <c r="H1029" s="355"/>
    </row>
    <row r="1030" customHeight="1" spans="1:8">
      <c r="A1030" s="341">
        <v>21508</v>
      </c>
      <c r="B1030" s="372" t="s">
        <v>840</v>
      </c>
      <c r="C1030" s="359">
        <f>SUM(C1031:C1037)</f>
        <v>0</v>
      </c>
      <c r="D1030" s="359">
        <f>SUM(D1031:D1037)</f>
        <v>0</v>
      </c>
      <c r="E1030" s="345" t="str">
        <f t="shared" si="16"/>
        <v/>
      </c>
      <c r="F1030" s="345" t="str">
        <f>IFERROR((D1030/#REF!)*100%,"")</f>
        <v/>
      </c>
      <c r="G1030" s="345"/>
      <c r="H1030" s="352">
        <f>SUM(H1031:H1037)</f>
        <v>0</v>
      </c>
    </row>
    <row r="1031" customHeight="1" spans="1:8">
      <c r="A1031" s="341">
        <v>2150801</v>
      </c>
      <c r="B1031" s="372" t="s">
        <v>65</v>
      </c>
      <c r="C1031" s="353"/>
      <c r="D1031" s="353"/>
      <c r="E1031" s="345" t="str">
        <f t="shared" si="16"/>
        <v/>
      </c>
      <c r="F1031" s="345" t="str">
        <f>IFERROR((D1031/#REF!)*100%,"")</f>
        <v/>
      </c>
      <c r="G1031" s="345"/>
      <c r="H1031" s="355"/>
    </row>
    <row r="1032" customHeight="1" spans="1:8">
      <c r="A1032" s="341">
        <v>2150802</v>
      </c>
      <c r="B1032" s="372" t="s">
        <v>66</v>
      </c>
      <c r="C1032" s="353"/>
      <c r="D1032" s="353"/>
      <c r="E1032" s="345" t="str">
        <f t="shared" si="16"/>
        <v/>
      </c>
      <c r="F1032" s="345" t="str">
        <f>IFERROR((D1032/#REF!)*100%,"")</f>
        <v/>
      </c>
      <c r="G1032" s="345"/>
      <c r="H1032" s="355"/>
    </row>
    <row r="1033" customHeight="1" spans="1:8">
      <c r="A1033" s="341">
        <v>2150803</v>
      </c>
      <c r="B1033" s="372" t="s">
        <v>67</v>
      </c>
      <c r="C1033" s="353"/>
      <c r="D1033" s="353"/>
      <c r="E1033" s="345" t="str">
        <f t="shared" si="16"/>
        <v/>
      </c>
      <c r="F1033" s="345" t="str">
        <f>IFERROR((D1033/#REF!)*100%,"")</f>
        <v/>
      </c>
      <c r="G1033" s="345"/>
      <c r="H1033" s="355"/>
    </row>
    <row r="1034" customHeight="1" spans="1:8">
      <c r="A1034" s="341">
        <v>2150804</v>
      </c>
      <c r="B1034" s="372" t="s">
        <v>841</v>
      </c>
      <c r="C1034" s="353"/>
      <c r="D1034" s="353"/>
      <c r="E1034" s="345" t="str">
        <f t="shared" si="16"/>
        <v/>
      </c>
      <c r="F1034" s="345" t="str">
        <f>IFERROR((D1034/#REF!)*100%,"")</f>
        <v/>
      </c>
      <c r="G1034" s="345"/>
      <c r="H1034" s="355"/>
    </row>
    <row r="1035" customHeight="1" spans="1:8">
      <c r="A1035" s="341">
        <v>2150805</v>
      </c>
      <c r="B1035" s="372" t="s">
        <v>842</v>
      </c>
      <c r="C1035" s="353"/>
      <c r="D1035" s="353"/>
      <c r="E1035" s="345" t="str">
        <f t="shared" si="16"/>
        <v/>
      </c>
      <c r="F1035" s="345" t="str">
        <f>IFERROR((D1035/#REF!)*100%,"")</f>
        <v/>
      </c>
      <c r="G1035" s="345"/>
      <c r="H1035" s="355"/>
    </row>
    <row r="1036" customHeight="1" spans="1:8">
      <c r="A1036" s="341">
        <v>2150806</v>
      </c>
      <c r="B1036" s="372" t="s">
        <v>843</v>
      </c>
      <c r="C1036" s="353"/>
      <c r="D1036" s="353"/>
      <c r="E1036" s="345" t="str">
        <f t="shared" si="16"/>
        <v/>
      </c>
      <c r="F1036" s="345" t="str">
        <f>IFERROR((D1036/#REF!)*100%,"")</f>
        <v/>
      </c>
      <c r="G1036" s="345"/>
      <c r="H1036" s="355"/>
    </row>
    <row r="1037" customHeight="1" spans="1:8">
      <c r="A1037" s="341">
        <v>2150899</v>
      </c>
      <c r="B1037" s="372" t="s">
        <v>844</v>
      </c>
      <c r="C1037" s="353"/>
      <c r="D1037" s="353"/>
      <c r="E1037" s="345" t="str">
        <f t="shared" si="16"/>
        <v/>
      </c>
      <c r="F1037" s="345" t="str">
        <f>IFERROR((D1037/#REF!)*100%,"")</f>
        <v/>
      </c>
      <c r="G1037" s="345"/>
      <c r="H1037" s="355"/>
    </row>
    <row r="1038" customHeight="1" spans="1:8">
      <c r="A1038" s="341">
        <v>21599</v>
      </c>
      <c r="B1038" s="372" t="s">
        <v>845</v>
      </c>
      <c r="C1038" s="359">
        <f>SUM(C1039:C1043)</f>
        <v>0</v>
      </c>
      <c r="D1038" s="359">
        <f>SUM(D1039:D1043)</f>
        <v>0</v>
      </c>
      <c r="E1038" s="345" t="str">
        <f t="shared" si="16"/>
        <v/>
      </c>
      <c r="F1038" s="345" t="str">
        <f>IFERROR((D1038/#REF!)*100%,"")</f>
        <v/>
      </c>
      <c r="G1038" s="345"/>
      <c r="H1038" s="352">
        <f>SUM(H1039:H1043)</f>
        <v>0</v>
      </c>
    </row>
    <row r="1039" customHeight="1" spans="1:8">
      <c r="A1039" s="341">
        <v>2159901</v>
      </c>
      <c r="B1039" s="372" t="s">
        <v>846</v>
      </c>
      <c r="C1039" s="353"/>
      <c r="D1039" s="353"/>
      <c r="E1039" s="345" t="str">
        <f t="shared" si="16"/>
        <v/>
      </c>
      <c r="F1039" s="345" t="str">
        <f>IFERROR((D1039/#REF!)*100%,"")</f>
        <v/>
      </c>
      <c r="G1039" s="345"/>
      <c r="H1039" s="355"/>
    </row>
    <row r="1040" customHeight="1" spans="1:8">
      <c r="A1040" s="341">
        <v>2159904</v>
      </c>
      <c r="B1040" s="372" t="s">
        <v>847</v>
      </c>
      <c r="C1040" s="353"/>
      <c r="D1040" s="353"/>
      <c r="E1040" s="345" t="str">
        <f t="shared" si="16"/>
        <v/>
      </c>
      <c r="F1040" s="345" t="str">
        <f>IFERROR((D1040/#REF!)*100%,"")</f>
        <v/>
      </c>
      <c r="G1040" s="345"/>
      <c r="H1040" s="355"/>
    </row>
    <row r="1041" customHeight="1" spans="1:8">
      <c r="A1041" s="341">
        <v>2159905</v>
      </c>
      <c r="B1041" s="372" t="s">
        <v>848</v>
      </c>
      <c r="C1041" s="353"/>
      <c r="D1041" s="353"/>
      <c r="E1041" s="345" t="str">
        <f t="shared" si="16"/>
        <v/>
      </c>
      <c r="F1041" s="345" t="str">
        <f>IFERROR((D1041/#REF!)*100%,"")</f>
        <v/>
      </c>
      <c r="G1041" s="345"/>
      <c r="H1041" s="355"/>
    </row>
    <row r="1042" customHeight="1" spans="1:8">
      <c r="A1042" s="341">
        <v>2159906</v>
      </c>
      <c r="B1042" s="372" t="s">
        <v>849</v>
      </c>
      <c r="C1042" s="353"/>
      <c r="D1042" s="353"/>
      <c r="E1042" s="345" t="str">
        <f t="shared" si="16"/>
        <v/>
      </c>
      <c r="F1042" s="345" t="str">
        <f>IFERROR((D1042/#REF!)*100%,"")</f>
        <v/>
      </c>
      <c r="G1042" s="345"/>
      <c r="H1042" s="355"/>
    </row>
    <row r="1043" customHeight="1" spans="1:8">
      <c r="A1043" s="341">
        <v>2159999</v>
      </c>
      <c r="B1043" s="372" t="s">
        <v>850</v>
      </c>
      <c r="C1043" s="353"/>
      <c r="D1043" s="353"/>
      <c r="E1043" s="345" t="str">
        <f t="shared" si="16"/>
        <v/>
      </c>
      <c r="F1043" s="345" t="str">
        <f>IFERROR((D1043/#REF!)*100%,"")</f>
        <v/>
      </c>
      <c r="G1043" s="345"/>
      <c r="H1043" s="355"/>
    </row>
    <row r="1044" customHeight="1" spans="1:8">
      <c r="A1044" s="341">
        <v>216</v>
      </c>
      <c r="B1044" s="372" t="s">
        <v>851</v>
      </c>
      <c r="C1044" s="364">
        <f>C1045+C1055+C1061</f>
        <v>119.76</v>
      </c>
      <c r="D1044" s="364">
        <f>D1045+D1055+D1061</f>
        <v>59</v>
      </c>
      <c r="E1044" s="345">
        <f t="shared" si="16"/>
        <v>0.492651970607882</v>
      </c>
      <c r="F1044" s="345" t="str">
        <f>IFERROR((D1044/#REF!)*100%,"")</f>
        <v/>
      </c>
      <c r="G1044" s="346"/>
      <c r="H1044" s="366">
        <f>H1045+H1055+H1061</f>
        <v>0</v>
      </c>
    </row>
    <row r="1045" customHeight="1" spans="1:8">
      <c r="A1045" s="341">
        <v>21602</v>
      </c>
      <c r="B1045" s="372" t="s">
        <v>852</v>
      </c>
      <c r="C1045" s="359">
        <f>SUM(C1046:C1054)</f>
        <v>69.76</v>
      </c>
      <c r="D1045" s="359">
        <f>SUM(D1046:D1054)</f>
        <v>59</v>
      </c>
      <c r="E1045" s="345">
        <f t="shared" si="16"/>
        <v>0.845756880733945</v>
      </c>
      <c r="F1045" s="345" t="str">
        <f>IFERROR((D1045/#REF!)*100%,"")</f>
        <v/>
      </c>
      <c r="G1045" s="345"/>
      <c r="H1045" s="352">
        <f>SUM(H1046:H1054)</f>
        <v>0</v>
      </c>
    </row>
    <row r="1046" customHeight="1" spans="1:8">
      <c r="A1046" s="341">
        <v>2160201</v>
      </c>
      <c r="B1046" s="372" t="s">
        <v>65</v>
      </c>
      <c r="C1046" s="353">
        <v>69.76</v>
      </c>
      <c r="D1046" s="353">
        <v>32</v>
      </c>
      <c r="E1046" s="345">
        <f t="shared" si="16"/>
        <v>0.458715596330275</v>
      </c>
      <c r="F1046" s="345" t="str">
        <f>IFERROR((D1046/#REF!)*100%,"")</f>
        <v/>
      </c>
      <c r="G1046" s="345"/>
      <c r="H1046" s="355"/>
    </row>
    <row r="1047" customHeight="1" spans="1:8">
      <c r="A1047" s="341">
        <v>2160202</v>
      </c>
      <c r="B1047" s="372" t="s">
        <v>66</v>
      </c>
      <c r="C1047" s="353"/>
      <c r="D1047" s="353">
        <v>2</v>
      </c>
      <c r="E1047" s="345" t="str">
        <f t="shared" si="16"/>
        <v/>
      </c>
      <c r="F1047" s="345" t="str">
        <f>IFERROR((D1047/#REF!)*100%,"")</f>
        <v/>
      </c>
      <c r="G1047" s="345"/>
      <c r="H1047" s="355"/>
    </row>
    <row r="1048" customHeight="1" spans="1:8">
      <c r="A1048" s="341">
        <v>2160203</v>
      </c>
      <c r="B1048" s="372" t="s">
        <v>67</v>
      </c>
      <c r="C1048" s="353"/>
      <c r="D1048" s="353"/>
      <c r="E1048" s="345" t="str">
        <f t="shared" si="16"/>
        <v/>
      </c>
      <c r="F1048" s="345" t="str">
        <f>IFERROR((D1048/#REF!)*100%,"")</f>
        <v/>
      </c>
      <c r="G1048" s="345"/>
      <c r="H1048" s="355"/>
    </row>
    <row r="1049" customHeight="1" spans="1:8">
      <c r="A1049" s="341">
        <v>2160216</v>
      </c>
      <c r="B1049" s="372" t="s">
        <v>853</v>
      </c>
      <c r="C1049" s="353"/>
      <c r="D1049" s="353"/>
      <c r="E1049" s="345" t="str">
        <f t="shared" si="16"/>
        <v/>
      </c>
      <c r="F1049" s="345" t="str">
        <f>IFERROR((D1049/#REF!)*100%,"")</f>
        <v/>
      </c>
      <c r="G1049" s="345"/>
      <c r="H1049" s="355"/>
    </row>
    <row r="1050" customHeight="1" spans="1:8">
      <c r="A1050" s="341">
        <v>2160217</v>
      </c>
      <c r="B1050" s="372" t="s">
        <v>854</v>
      </c>
      <c r="C1050" s="353"/>
      <c r="D1050" s="353"/>
      <c r="E1050" s="345" t="str">
        <f t="shared" si="16"/>
        <v/>
      </c>
      <c r="F1050" s="345" t="str">
        <f>IFERROR((D1050/#REF!)*100%,"")</f>
        <v/>
      </c>
      <c r="G1050" s="345"/>
      <c r="H1050" s="355"/>
    </row>
    <row r="1051" customHeight="1" spans="1:8">
      <c r="A1051" s="341">
        <v>2160218</v>
      </c>
      <c r="B1051" s="372" t="s">
        <v>855</v>
      </c>
      <c r="C1051" s="353"/>
      <c r="D1051" s="353"/>
      <c r="E1051" s="345" t="str">
        <f t="shared" si="16"/>
        <v/>
      </c>
      <c r="F1051" s="345" t="str">
        <f>IFERROR((D1051/#REF!)*100%,"")</f>
        <v/>
      </c>
      <c r="G1051" s="345"/>
      <c r="H1051" s="355"/>
    </row>
    <row r="1052" customHeight="1" spans="1:8">
      <c r="A1052" s="341">
        <v>2160219</v>
      </c>
      <c r="B1052" s="372" t="s">
        <v>856</v>
      </c>
      <c r="C1052" s="353"/>
      <c r="D1052" s="353"/>
      <c r="E1052" s="345" t="str">
        <f t="shared" si="16"/>
        <v/>
      </c>
      <c r="F1052" s="345" t="str">
        <f>IFERROR((D1052/#REF!)*100%,"")</f>
        <v/>
      </c>
      <c r="G1052" s="345"/>
      <c r="H1052" s="355"/>
    </row>
    <row r="1053" customHeight="1" spans="1:8">
      <c r="A1053" s="341">
        <v>2160250</v>
      </c>
      <c r="B1053" s="372" t="s">
        <v>74</v>
      </c>
      <c r="C1053" s="353"/>
      <c r="D1053" s="353">
        <v>25</v>
      </c>
      <c r="E1053" s="345" t="str">
        <f t="shared" si="16"/>
        <v/>
      </c>
      <c r="F1053" s="345" t="str">
        <f>IFERROR((D1053/#REF!)*100%,"")</f>
        <v/>
      </c>
      <c r="G1053" s="345"/>
      <c r="H1053" s="355"/>
    </row>
    <row r="1054" customHeight="1" spans="1:8">
      <c r="A1054" s="341">
        <v>2160299</v>
      </c>
      <c r="B1054" s="372" t="s">
        <v>857</v>
      </c>
      <c r="C1054" s="353"/>
      <c r="D1054" s="353"/>
      <c r="E1054" s="345" t="str">
        <f t="shared" si="16"/>
        <v/>
      </c>
      <c r="F1054" s="345" t="str">
        <f>IFERROR((D1054/#REF!)*100%,"")</f>
        <v/>
      </c>
      <c r="G1054" s="345"/>
      <c r="H1054" s="355"/>
    </row>
    <row r="1055" customHeight="1" spans="1:8">
      <c r="A1055" s="341">
        <v>21606</v>
      </c>
      <c r="B1055" s="372" t="s">
        <v>858</v>
      </c>
      <c r="C1055" s="359">
        <f>SUM(C1056:C1060)</f>
        <v>0</v>
      </c>
      <c r="D1055" s="359">
        <f>SUM(D1056:D1060)</f>
        <v>0</v>
      </c>
      <c r="E1055" s="345" t="str">
        <f t="shared" si="16"/>
        <v/>
      </c>
      <c r="F1055" s="345" t="str">
        <f>IFERROR((D1055/#REF!)*100%,"")</f>
        <v/>
      </c>
      <c r="G1055" s="345"/>
      <c r="H1055" s="352">
        <f>SUM(H1056:H1060)</f>
        <v>0</v>
      </c>
    </row>
    <row r="1056" customHeight="1" spans="1:8">
      <c r="A1056" s="341">
        <v>2160601</v>
      </c>
      <c r="B1056" s="372" t="s">
        <v>65</v>
      </c>
      <c r="C1056" s="353"/>
      <c r="D1056" s="353"/>
      <c r="E1056" s="345" t="str">
        <f t="shared" si="16"/>
        <v/>
      </c>
      <c r="F1056" s="345" t="str">
        <f>IFERROR((D1056/#REF!)*100%,"")</f>
        <v/>
      </c>
      <c r="G1056" s="345"/>
      <c r="H1056" s="355"/>
    </row>
    <row r="1057" customHeight="1" spans="1:8">
      <c r="A1057" s="341">
        <v>2160602</v>
      </c>
      <c r="B1057" s="372" t="s">
        <v>66</v>
      </c>
      <c r="C1057" s="353"/>
      <c r="D1057" s="353"/>
      <c r="E1057" s="345" t="str">
        <f t="shared" si="16"/>
        <v/>
      </c>
      <c r="F1057" s="345" t="str">
        <f>IFERROR((D1057/#REF!)*100%,"")</f>
        <v/>
      </c>
      <c r="G1057" s="345"/>
      <c r="H1057" s="355"/>
    </row>
    <row r="1058" customHeight="1" spans="1:8">
      <c r="A1058" s="341">
        <v>2160603</v>
      </c>
      <c r="B1058" s="372" t="s">
        <v>67</v>
      </c>
      <c r="C1058" s="353"/>
      <c r="D1058" s="353"/>
      <c r="E1058" s="345" t="str">
        <f t="shared" ref="E1058:E1121" si="17">IFERROR((D1058/C1058)*100%,"")</f>
        <v/>
      </c>
      <c r="F1058" s="345" t="str">
        <f>IFERROR((D1058/#REF!)*100%,"")</f>
        <v/>
      </c>
      <c r="G1058" s="345"/>
      <c r="H1058" s="355"/>
    </row>
    <row r="1059" customHeight="1" spans="1:8">
      <c r="A1059" s="341">
        <v>2160607</v>
      </c>
      <c r="B1059" s="372" t="s">
        <v>859</v>
      </c>
      <c r="C1059" s="353"/>
      <c r="D1059" s="353"/>
      <c r="E1059" s="345" t="str">
        <f t="shared" si="17"/>
        <v/>
      </c>
      <c r="F1059" s="345" t="str">
        <f>IFERROR((D1059/#REF!)*100%,"")</f>
        <v/>
      </c>
      <c r="G1059" s="345"/>
      <c r="H1059" s="355"/>
    </row>
    <row r="1060" customHeight="1" spans="1:8">
      <c r="A1060" s="341">
        <v>2160699</v>
      </c>
      <c r="B1060" s="372" t="s">
        <v>860</v>
      </c>
      <c r="C1060" s="353"/>
      <c r="D1060" s="353"/>
      <c r="E1060" s="345" t="str">
        <f t="shared" si="17"/>
        <v/>
      </c>
      <c r="F1060" s="345" t="str">
        <f>IFERROR((D1060/#REF!)*100%,"")</f>
        <v/>
      </c>
      <c r="G1060" s="345"/>
      <c r="H1060" s="355"/>
    </row>
    <row r="1061" customHeight="1" spans="1:8">
      <c r="A1061" s="341">
        <v>21699</v>
      </c>
      <c r="B1061" s="372" t="s">
        <v>861</v>
      </c>
      <c r="C1061" s="359">
        <f>SUM(C1062:C1063)</f>
        <v>50</v>
      </c>
      <c r="D1061" s="359">
        <f>SUM(D1062:D1063)</f>
        <v>0</v>
      </c>
      <c r="E1061" s="345">
        <f t="shared" si="17"/>
        <v>0</v>
      </c>
      <c r="F1061" s="345" t="str">
        <f>IFERROR((D1061/#REF!)*100%,"")</f>
        <v/>
      </c>
      <c r="G1061" s="345"/>
      <c r="H1061" s="352">
        <f>SUM(H1062:H1063)</f>
        <v>0</v>
      </c>
    </row>
    <row r="1062" customHeight="1" spans="1:8">
      <c r="A1062" s="341">
        <v>2169901</v>
      </c>
      <c r="B1062" s="372" t="s">
        <v>862</v>
      </c>
      <c r="C1062" s="353"/>
      <c r="D1062" s="353"/>
      <c r="E1062" s="345" t="str">
        <f t="shared" si="17"/>
        <v/>
      </c>
      <c r="F1062" s="345" t="str">
        <f>IFERROR((D1062/#REF!)*100%,"")</f>
        <v/>
      </c>
      <c r="G1062" s="345"/>
      <c r="H1062" s="355"/>
    </row>
    <row r="1063" customHeight="1" spans="1:8">
      <c r="A1063" s="341">
        <v>2169999</v>
      </c>
      <c r="B1063" s="372" t="s">
        <v>863</v>
      </c>
      <c r="C1063" s="353">
        <v>50</v>
      </c>
      <c r="D1063" s="353"/>
      <c r="E1063" s="345">
        <f t="shared" si="17"/>
        <v>0</v>
      </c>
      <c r="F1063" s="345" t="str">
        <f>IFERROR((D1063/#REF!)*100%,"")</f>
        <v/>
      </c>
      <c r="G1063" s="345"/>
      <c r="H1063" s="355"/>
    </row>
    <row r="1064" customHeight="1" spans="1:8">
      <c r="A1064" s="341">
        <v>217</v>
      </c>
      <c r="B1064" s="372" t="s">
        <v>864</v>
      </c>
      <c r="C1064" s="364">
        <f>C1065+C1072+C1082+C1088+C1091</f>
        <v>0</v>
      </c>
      <c r="D1064" s="364">
        <f>D1065+D1072+D1082+D1088+D1091</f>
        <v>0</v>
      </c>
      <c r="E1064" s="345" t="str">
        <f t="shared" si="17"/>
        <v/>
      </c>
      <c r="F1064" s="345" t="str">
        <f>IFERROR((D1064/#REF!)*100%,"")</f>
        <v/>
      </c>
      <c r="G1064" s="346"/>
      <c r="H1064" s="366">
        <f>H1065+H1072+H1082+H1088+H1091</f>
        <v>0</v>
      </c>
    </row>
    <row r="1065" customHeight="1" spans="1:8">
      <c r="A1065" s="341">
        <v>21701</v>
      </c>
      <c r="B1065" s="372" t="s">
        <v>865</v>
      </c>
      <c r="C1065" s="359">
        <f>SUM(C1066:C1071)</f>
        <v>0</v>
      </c>
      <c r="D1065" s="359">
        <f>SUM(D1066:D1071)</f>
        <v>0</v>
      </c>
      <c r="E1065" s="345" t="str">
        <f t="shared" si="17"/>
        <v/>
      </c>
      <c r="F1065" s="345" t="str">
        <f>IFERROR((D1065/#REF!)*100%,"")</f>
        <v/>
      </c>
      <c r="G1065" s="345"/>
      <c r="H1065" s="352">
        <f>SUM(H1066:H1071)</f>
        <v>0</v>
      </c>
    </row>
    <row r="1066" customHeight="1" spans="1:8">
      <c r="A1066" s="341">
        <v>2170101</v>
      </c>
      <c r="B1066" s="372" t="s">
        <v>65</v>
      </c>
      <c r="C1066" s="353"/>
      <c r="D1066" s="353"/>
      <c r="E1066" s="345" t="str">
        <f t="shared" si="17"/>
        <v/>
      </c>
      <c r="F1066" s="345" t="str">
        <f>IFERROR((D1066/#REF!)*100%,"")</f>
        <v/>
      </c>
      <c r="G1066" s="345"/>
      <c r="H1066" s="355"/>
    </row>
    <row r="1067" customHeight="1" spans="1:8">
      <c r="A1067" s="341">
        <v>2170102</v>
      </c>
      <c r="B1067" s="372" t="s">
        <v>66</v>
      </c>
      <c r="C1067" s="353"/>
      <c r="D1067" s="353"/>
      <c r="E1067" s="345" t="str">
        <f t="shared" si="17"/>
        <v/>
      </c>
      <c r="F1067" s="345" t="str">
        <f>IFERROR((D1067/#REF!)*100%,"")</f>
        <v/>
      </c>
      <c r="G1067" s="345"/>
      <c r="H1067" s="355"/>
    </row>
    <row r="1068" customHeight="1" spans="1:8">
      <c r="A1068" s="341">
        <v>2170103</v>
      </c>
      <c r="B1068" s="372" t="s">
        <v>67</v>
      </c>
      <c r="C1068" s="353"/>
      <c r="D1068" s="353"/>
      <c r="E1068" s="345" t="str">
        <f t="shared" si="17"/>
        <v/>
      </c>
      <c r="F1068" s="345" t="str">
        <f>IFERROR((D1068/#REF!)*100%,"")</f>
        <v/>
      </c>
      <c r="G1068" s="345"/>
      <c r="H1068" s="355"/>
    </row>
    <row r="1069" customHeight="1" spans="1:8">
      <c r="A1069" s="341">
        <v>2170104</v>
      </c>
      <c r="B1069" s="372" t="s">
        <v>866</v>
      </c>
      <c r="C1069" s="353"/>
      <c r="D1069" s="353"/>
      <c r="E1069" s="345" t="str">
        <f t="shared" si="17"/>
        <v/>
      </c>
      <c r="F1069" s="345" t="str">
        <f>IFERROR((D1069/#REF!)*100%,"")</f>
        <v/>
      </c>
      <c r="G1069" s="345"/>
      <c r="H1069" s="355"/>
    </row>
    <row r="1070" customHeight="1" spans="1:8">
      <c r="A1070" s="341">
        <v>2170150</v>
      </c>
      <c r="B1070" s="372" t="s">
        <v>74</v>
      </c>
      <c r="C1070" s="353"/>
      <c r="D1070" s="353"/>
      <c r="E1070" s="345" t="str">
        <f t="shared" si="17"/>
        <v/>
      </c>
      <c r="F1070" s="345" t="str">
        <f>IFERROR((D1070/#REF!)*100%,"")</f>
        <v/>
      </c>
      <c r="G1070" s="345"/>
      <c r="H1070" s="355"/>
    </row>
    <row r="1071" customHeight="1" spans="1:8">
      <c r="A1071" s="341">
        <v>2170199</v>
      </c>
      <c r="B1071" s="372" t="s">
        <v>867</v>
      </c>
      <c r="C1071" s="353"/>
      <c r="D1071" s="353"/>
      <c r="E1071" s="345" t="str">
        <f t="shared" si="17"/>
        <v/>
      </c>
      <c r="F1071" s="345" t="str">
        <f>IFERROR((D1071/#REF!)*100%,"")</f>
        <v/>
      </c>
      <c r="G1071" s="345"/>
      <c r="H1071" s="355"/>
    </row>
    <row r="1072" customHeight="1" spans="1:8">
      <c r="A1072" s="341">
        <v>21702</v>
      </c>
      <c r="B1072" s="372" t="s">
        <v>868</v>
      </c>
      <c r="C1072" s="359">
        <f>SUM(C1073:C1081)</f>
        <v>0</v>
      </c>
      <c r="D1072" s="359">
        <f>SUM(D1073:D1081)</f>
        <v>0</v>
      </c>
      <c r="E1072" s="345" t="str">
        <f t="shared" si="17"/>
        <v/>
      </c>
      <c r="F1072" s="345" t="str">
        <f>IFERROR((D1072/#REF!)*100%,"")</f>
        <v/>
      </c>
      <c r="G1072" s="345"/>
      <c r="H1072" s="352">
        <f>SUM(H1073:H1081)</f>
        <v>0</v>
      </c>
    </row>
    <row r="1073" customHeight="1" spans="1:8">
      <c r="A1073" s="341">
        <v>2170201</v>
      </c>
      <c r="B1073" s="372" t="s">
        <v>869</v>
      </c>
      <c r="C1073" s="353"/>
      <c r="D1073" s="353"/>
      <c r="E1073" s="345" t="str">
        <f t="shared" si="17"/>
        <v/>
      </c>
      <c r="F1073" s="345" t="str">
        <f>IFERROR((D1073/#REF!)*100%,"")</f>
        <v/>
      </c>
      <c r="G1073" s="345"/>
      <c r="H1073" s="355"/>
    </row>
    <row r="1074" customHeight="1" spans="1:8">
      <c r="A1074" s="341">
        <v>2170202</v>
      </c>
      <c r="B1074" s="372" t="s">
        <v>870</v>
      </c>
      <c r="C1074" s="353"/>
      <c r="D1074" s="353"/>
      <c r="E1074" s="345" t="str">
        <f t="shared" si="17"/>
        <v/>
      </c>
      <c r="F1074" s="345" t="str">
        <f>IFERROR((D1074/#REF!)*100%,"")</f>
        <v/>
      </c>
      <c r="G1074" s="345"/>
      <c r="H1074" s="355"/>
    </row>
    <row r="1075" customHeight="1" spans="1:8">
      <c r="A1075" s="341">
        <v>2170203</v>
      </c>
      <c r="B1075" s="372" t="s">
        <v>871</v>
      </c>
      <c r="C1075" s="353"/>
      <c r="D1075" s="353"/>
      <c r="E1075" s="345" t="str">
        <f t="shared" si="17"/>
        <v/>
      </c>
      <c r="F1075" s="345" t="str">
        <f>IFERROR((D1075/#REF!)*100%,"")</f>
        <v/>
      </c>
      <c r="G1075" s="345"/>
      <c r="H1075" s="355"/>
    </row>
    <row r="1076" customHeight="1" spans="1:8">
      <c r="A1076" s="341">
        <v>2170204</v>
      </c>
      <c r="B1076" s="372" t="s">
        <v>872</v>
      </c>
      <c r="C1076" s="353"/>
      <c r="D1076" s="353"/>
      <c r="E1076" s="345" t="str">
        <f t="shared" si="17"/>
        <v/>
      </c>
      <c r="F1076" s="345" t="str">
        <f>IFERROR((D1076/#REF!)*100%,"")</f>
        <v/>
      </c>
      <c r="G1076" s="345"/>
      <c r="H1076" s="355"/>
    </row>
    <row r="1077" customHeight="1" spans="1:8">
      <c r="A1077" s="341">
        <v>2170205</v>
      </c>
      <c r="B1077" s="372" t="s">
        <v>873</v>
      </c>
      <c r="C1077" s="353"/>
      <c r="D1077" s="353"/>
      <c r="E1077" s="345" t="str">
        <f t="shared" si="17"/>
        <v/>
      </c>
      <c r="F1077" s="345" t="str">
        <f>IFERROR((D1077/#REF!)*100%,"")</f>
        <v/>
      </c>
      <c r="G1077" s="345"/>
      <c r="H1077" s="355"/>
    </row>
    <row r="1078" customHeight="1" spans="1:8">
      <c r="A1078" s="341">
        <v>2170206</v>
      </c>
      <c r="B1078" s="372" t="s">
        <v>874</v>
      </c>
      <c r="C1078" s="353"/>
      <c r="D1078" s="353"/>
      <c r="E1078" s="345" t="str">
        <f t="shared" si="17"/>
        <v/>
      </c>
      <c r="F1078" s="345" t="str">
        <f>IFERROR((D1078/#REF!)*100%,"")</f>
        <v/>
      </c>
      <c r="G1078" s="345"/>
      <c r="H1078" s="355"/>
    </row>
    <row r="1079" customHeight="1" spans="1:8">
      <c r="A1079" s="341">
        <v>2170207</v>
      </c>
      <c r="B1079" s="372" t="s">
        <v>875</v>
      </c>
      <c r="C1079" s="353"/>
      <c r="D1079" s="353"/>
      <c r="E1079" s="345" t="str">
        <f t="shared" si="17"/>
        <v/>
      </c>
      <c r="F1079" s="345" t="str">
        <f>IFERROR((D1079/#REF!)*100%,"")</f>
        <v/>
      </c>
      <c r="G1079" s="345"/>
      <c r="H1079" s="355"/>
    </row>
    <row r="1080" customHeight="1" spans="1:8">
      <c r="A1080" s="341">
        <v>2170208</v>
      </c>
      <c r="B1080" s="372" t="s">
        <v>876</v>
      </c>
      <c r="C1080" s="353"/>
      <c r="D1080" s="353"/>
      <c r="E1080" s="345" t="str">
        <f t="shared" si="17"/>
        <v/>
      </c>
      <c r="F1080" s="345" t="str">
        <f>IFERROR((D1080/#REF!)*100%,"")</f>
        <v/>
      </c>
      <c r="G1080" s="345"/>
      <c r="H1080" s="355"/>
    </row>
    <row r="1081" customHeight="1" spans="1:8">
      <c r="A1081" s="341">
        <v>2170299</v>
      </c>
      <c r="B1081" s="372" t="s">
        <v>877</v>
      </c>
      <c r="C1081" s="353"/>
      <c r="D1081" s="367"/>
      <c r="E1081" s="345" t="str">
        <f t="shared" si="17"/>
        <v/>
      </c>
      <c r="F1081" s="345" t="str">
        <f>IFERROR((D1081/#REF!)*100%,"")</f>
        <v/>
      </c>
      <c r="G1081" s="345"/>
      <c r="H1081" s="368"/>
    </row>
    <row r="1082" customHeight="1" spans="1:8">
      <c r="A1082" s="341">
        <v>21703</v>
      </c>
      <c r="B1082" s="372" t="s">
        <v>878</v>
      </c>
      <c r="C1082" s="359">
        <f>SUM(C1083:C1087)</f>
        <v>0</v>
      </c>
      <c r="D1082" s="359">
        <f>SUM(D1083:D1087)</f>
        <v>0</v>
      </c>
      <c r="E1082" s="345" t="str">
        <f t="shared" si="17"/>
        <v/>
      </c>
      <c r="F1082" s="345" t="str">
        <f>IFERROR((D1082/#REF!)*100%,"")</f>
        <v/>
      </c>
      <c r="G1082" s="345"/>
      <c r="H1082" s="352">
        <f>SUM(H1083:H1087)</f>
        <v>0</v>
      </c>
    </row>
    <row r="1083" customHeight="1" spans="1:8">
      <c r="A1083" s="341">
        <v>2170301</v>
      </c>
      <c r="B1083" s="372" t="s">
        <v>879</v>
      </c>
      <c r="C1083" s="353"/>
      <c r="D1083" s="353"/>
      <c r="E1083" s="345" t="str">
        <f t="shared" si="17"/>
        <v/>
      </c>
      <c r="F1083" s="345" t="str">
        <f>IFERROR((D1083/#REF!)*100%,"")</f>
        <v/>
      </c>
      <c r="G1083" s="345"/>
      <c r="H1083" s="355"/>
    </row>
    <row r="1084" customHeight="1" spans="1:8">
      <c r="A1084" s="341">
        <v>2170302</v>
      </c>
      <c r="B1084" s="378" t="s">
        <v>880</v>
      </c>
      <c r="C1084" s="353"/>
      <c r="D1084" s="353"/>
      <c r="E1084" s="345" t="str">
        <f t="shared" si="17"/>
        <v/>
      </c>
      <c r="F1084" s="345" t="str">
        <f>IFERROR((D1084/#REF!)*100%,"")</f>
        <v/>
      </c>
      <c r="G1084" s="345"/>
      <c r="H1084" s="355"/>
    </row>
    <row r="1085" customHeight="1" spans="1:8">
      <c r="A1085" s="341">
        <v>2170303</v>
      </c>
      <c r="B1085" s="372" t="s">
        <v>881</v>
      </c>
      <c r="C1085" s="353"/>
      <c r="D1085" s="353"/>
      <c r="E1085" s="345" t="str">
        <f t="shared" si="17"/>
        <v/>
      </c>
      <c r="F1085" s="345" t="str">
        <f>IFERROR((D1085/#REF!)*100%,"")</f>
        <v/>
      </c>
      <c r="G1085" s="345"/>
      <c r="H1085" s="355"/>
    </row>
    <row r="1086" customHeight="1" spans="1:8">
      <c r="A1086" s="341">
        <v>2170304</v>
      </c>
      <c r="B1086" s="372" t="s">
        <v>882</v>
      </c>
      <c r="C1086" s="353"/>
      <c r="D1086" s="353"/>
      <c r="E1086" s="345" t="str">
        <f t="shared" si="17"/>
        <v/>
      </c>
      <c r="F1086" s="345" t="str">
        <f>IFERROR((D1086/#REF!)*100%,"")</f>
        <v/>
      </c>
      <c r="G1086" s="345"/>
      <c r="H1086" s="355"/>
    </row>
    <row r="1087" customHeight="1" spans="1:8">
      <c r="A1087" s="341">
        <v>2170399</v>
      </c>
      <c r="B1087" s="372" t="s">
        <v>883</v>
      </c>
      <c r="C1087" s="353"/>
      <c r="D1087" s="353"/>
      <c r="E1087" s="345" t="str">
        <f t="shared" si="17"/>
        <v/>
      </c>
      <c r="F1087" s="345" t="str">
        <f>IFERROR((D1087/#REF!)*100%,"")</f>
        <v/>
      </c>
      <c r="G1087" s="345"/>
      <c r="H1087" s="355"/>
    </row>
    <row r="1088" customHeight="1" spans="1:8">
      <c r="A1088" s="341">
        <v>21704</v>
      </c>
      <c r="B1088" s="372" t="s">
        <v>884</v>
      </c>
      <c r="C1088" s="359">
        <f>SUM(C1089:C1090)</f>
        <v>0</v>
      </c>
      <c r="D1088" s="359">
        <f>SUM(D1089:D1090)</f>
        <v>0</v>
      </c>
      <c r="E1088" s="345" t="str">
        <f t="shared" si="17"/>
        <v/>
      </c>
      <c r="F1088" s="345" t="str">
        <f>IFERROR((D1088/#REF!)*100%,"")</f>
        <v/>
      </c>
      <c r="G1088" s="345"/>
      <c r="H1088" s="352">
        <f>SUM(H1089:H1090)</f>
        <v>0</v>
      </c>
    </row>
    <row r="1089" customHeight="1" spans="1:8">
      <c r="A1089" s="341">
        <v>2170401</v>
      </c>
      <c r="B1089" s="372" t="s">
        <v>885</v>
      </c>
      <c r="C1089" s="353"/>
      <c r="D1089" s="353"/>
      <c r="E1089" s="345" t="str">
        <f t="shared" si="17"/>
        <v/>
      </c>
      <c r="F1089" s="345" t="str">
        <f>IFERROR((D1089/#REF!)*100%,"")</f>
        <v/>
      </c>
      <c r="G1089" s="345"/>
      <c r="H1089" s="355"/>
    </row>
    <row r="1090" customHeight="1" spans="1:8">
      <c r="A1090" s="341">
        <v>2170499</v>
      </c>
      <c r="B1090" s="372" t="s">
        <v>886</v>
      </c>
      <c r="C1090" s="353"/>
      <c r="D1090" s="353"/>
      <c r="E1090" s="345" t="str">
        <f t="shared" si="17"/>
        <v/>
      </c>
      <c r="F1090" s="345" t="str">
        <f>IFERROR((D1090/#REF!)*100%,"")</f>
        <v/>
      </c>
      <c r="G1090" s="345"/>
      <c r="H1090" s="355"/>
    </row>
    <row r="1091" customHeight="1" spans="1:8">
      <c r="A1091" s="341">
        <v>21799</v>
      </c>
      <c r="B1091" s="372" t="s">
        <v>887</v>
      </c>
      <c r="C1091" s="359">
        <f>SUM(C1092:C1093)</f>
        <v>0</v>
      </c>
      <c r="D1091" s="359">
        <f>SUM(D1092:D1093)</f>
        <v>0</v>
      </c>
      <c r="E1091" s="345" t="str">
        <f t="shared" si="17"/>
        <v/>
      </c>
      <c r="F1091" s="345" t="str">
        <f>IFERROR((D1091/#REF!)*100%,"")</f>
        <v/>
      </c>
      <c r="G1091" s="345"/>
      <c r="H1091" s="352">
        <f>SUM(H1092:H1093)</f>
        <v>0</v>
      </c>
    </row>
    <row r="1092" customHeight="1" spans="1:8">
      <c r="A1092" s="341">
        <v>2179902</v>
      </c>
      <c r="B1092" s="372" t="s">
        <v>888</v>
      </c>
      <c r="C1092" s="353"/>
      <c r="D1092" s="353"/>
      <c r="E1092" s="345" t="str">
        <f t="shared" si="17"/>
        <v/>
      </c>
      <c r="F1092" s="345" t="str">
        <f>IFERROR((D1092/#REF!)*100%,"")</f>
        <v/>
      </c>
      <c r="G1092" s="345"/>
      <c r="H1092" s="355"/>
    </row>
    <row r="1093" customHeight="1" spans="1:8">
      <c r="A1093" s="341">
        <v>2179999</v>
      </c>
      <c r="B1093" s="372" t="s">
        <v>889</v>
      </c>
      <c r="C1093" s="353"/>
      <c r="D1093" s="353"/>
      <c r="E1093" s="345" t="str">
        <f t="shared" si="17"/>
        <v/>
      </c>
      <c r="F1093" s="345" t="str">
        <f>IFERROR((D1093/#REF!)*100%,"")</f>
        <v/>
      </c>
      <c r="G1093" s="345"/>
      <c r="H1093" s="355"/>
    </row>
    <row r="1094" customHeight="1" spans="1:8">
      <c r="A1094" s="341">
        <v>219</v>
      </c>
      <c r="B1094" s="372" t="s">
        <v>890</v>
      </c>
      <c r="C1094" s="364">
        <f>SUM(C1095:C1103)</f>
        <v>0</v>
      </c>
      <c r="D1094" s="364">
        <f>SUM(D1095:D1103)</f>
        <v>0</v>
      </c>
      <c r="E1094" s="345" t="str">
        <f t="shared" si="17"/>
        <v/>
      </c>
      <c r="F1094" s="345" t="str">
        <f>IFERROR((D1094/#REF!)*100%,"")</f>
        <v/>
      </c>
      <c r="G1094" s="346"/>
      <c r="H1094" s="366">
        <f>SUM(H1095:H1103)</f>
        <v>0</v>
      </c>
    </row>
    <row r="1095" customHeight="1" spans="1:8">
      <c r="A1095" s="341">
        <v>21901</v>
      </c>
      <c r="B1095" s="372" t="s">
        <v>891</v>
      </c>
      <c r="C1095" s="373"/>
      <c r="D1095" s="376"/>
      <c r="E1095" s="345" t="str">
        <f t="shared" si="17"/>
        <v/>
      </c>
      <c r="F1095" s="345" t="str">
        <f>IFERROR((D1095/#REF!)*100%,"")</f>
        <v/>
      </c>
      <c r="G1095" s="345"/>
      <c r="H1095" s="375"/>
    </row>
    <row r="1096" customHeight="1" spans="1:8">
      <c r="A1096" s="341">
        <v>21902</v>
      </c>
      <c r="B1096" s="372" t="s">
        <v>892</v>
      </c>
      <c r="C1096" s="373"/>
      <c r="D1096" s="376"/>
      <c r="E1096" s="345" t="str">
        <f t="shared" si="17"/>
        <v/>
      </c>
      <c r="F1096" s="345" t="str">
        <f>IFERROR((D1096/#REF!)*100%,"")</f>
        <v/>
      </c>
      <c r="G1096" s="345"/>
      <c r="H1096" s="375"/>
    </row>
    <row r="1097" customHeight="1" spans="1:8">
      <c r="A1097" s="341">
        <v>21903</v>
      </c>
      <c r="B1097" s="372" t="s">
        <v>893</v>
      </c>
      <c r="C1097" s="373"/>
      <c r="D1097" s="376"/>
      <c r="E1097" s="345" t="str">
        <f t="shared" si="17"/>
        <v/>
      </c>
      <c r="F1097" s="345" t="str">
        <f>IFERROR((D1097/#REF!)*100%,"")</f>
        <v/>
      </c>
      <c r="G1097" s="345"/>
      <c r="H1097" s="375"/>
    </row>
    <row r="1098" customHeight="1" spans="1:8">
      <c r="A1098" s="341">
        <v>21904</v>
      </c>
      <c r="B1098" s="372" t="s">
        <v>894</v>
      </c>
      <c r="C1098" s="373"/>
      <c r="D1098" s="376"/>
      <c r="E1098" s="345" t="str">
        <f t="shared" si="17"/>
        <v/>
      </c>
      <c r="F1098" s="345" t="str">
        <f>IFERROR((D1098/#REF!)*100%,"")</f>
        <v/>
      </c>
      <c r="G1098" s="345"/>
      <c r="H1098" s="375"/>
    </row>
    <row r="1099" customHeight="1" spans="1:8">
      <c r="A1099" s="341">
        <v>21905</v>
      </c>
      <c r="B1099" s="372" t="s">
        <v>895</v>
      </c>
      <c r="C1099" s="373"/>
      <c r="D1099" s="376"/>
      <c r="E1099" s="345" t="str">
        <f t="shared" si="17"/>
        <v/>
      </c>
      <c r="F1099" s="345" t="str">
        <f>IFERROR((D1099/#REF!)*100%,"")</f>
        <v/>
      </c>
      <c r="G1099" s="345"/>
      <c r="H1099" s="375"/>
    </row>
    <row r="1100" customHeight="1" spans="1:8">
      <c r="A1100" s="341">
        <v>21906</v>
      </c>
      <c r="B1100" s="372" t="s">
        <v>671</v>
      </c>
      <c r="C1100" s="373"/>
      <c r="D1100" s="376"/>
      <c r="E1100" s="345" t="str">
        <f t="shared" si="17"/>
        <v/>
      </c>
      <c r="F1100" s="345" t="str">
        <f>IFERROR((D1100/#REF!)*100%,"")</f>
        <v/>
      </c>
      <c r="G1100" s="345"/>
      <c r="H1100" s="375"/>
    </row>
    <row r="1101" customHeight="1" spans="1:8">
      <c r="A1101" s="341">
        <v>21907</v>
      </c>
      <c r="B1101" s="372" t="s">
        <v>896</v>
      </c>
      <c r="C1101" s="373"/>
      <c r="D1101" s="376"/>
      <c r="E1101" s="345" t="str">
        <f t="shared" si="17"/>
        <v/>
      </c>
      <c r="F1101" s="345" t="str">
        <f>IFERROR((D1101/#REF!)*100%,"")</f>
        <v/>
      </c>
      <c r="G1101" s="345"/>
      <c r="H1101" s="375"/>
    </row>
    <row r="1102" customHeight="1" spans="1:8">
      <c r="A1102" s="341">
        <v>21908</v>
      </c>
      <c r="B1102" s="372" t="s">
        <v>897</v>
      </c>
      <c r="C1102" s="373"/>
      <c r="D1102" s="376"/>
      <c r="E1102" s="345" t="str">
        <f t="shared" si="17"/>
        <v/>
      </c>
      <c r="F1102" s="345" t="str">
        <f>IFERROR((D1102/#REF!)*100%,"")</f>
        <v/>
      </c>
      <c r="G1102" s="345"/>
      <c r="H1102" s="375"/>
    </row>
    <row r="1103" customHeight="1" spans="1:8">
      <c r="A1103" s="341">
        <v>21999</v>
      </c>
      <c r="B1103" s="372" t="s">
        <v>898</v>
      </c>
      <c r="C1103" s="373"/>
      <c r="D1103" s="376"/>
      <c r="E1103" s="345" t="str">
        <f t="shared" si="17"/>
        <v/>
      </c>
      <c r="F1103" s="345" t="str">
        <f>IFERROR((D1103/#REF!)*100%,"")</f>
        <v/>
      </c>
      <c r="G1103" s="345"/>
      <c r="H1103" s="375"/>
    </row>
    <row r="1104" customHeight="1" spans="1:8">
      <c r="A1104" s="341">
        <v>220</v>
      </c>
      <c r="B1104" s="372" t="s">
        <v>899</v>
      </c>
      <c r="C1104" s="364">
        <f>C1105+C1132+C1147</f>
        <v>0</v>
      </c>
      <c r="D1104" s="364">
        <f>D1105+D1132+D1147</f>
        <v>0</v>
      </c>
      <c r="E1104" s="345" t="str">
        <f t="shared" si="17"/>
        <v/>
      </c>
      <c r="F1104" s="345" t="str">
        <f>IFERROR((D1104/#REF!)*100%,"")</f>
        <v/>
      </c>
      <c r="G1104" s="346"/>
      <c r="H1104" s="366">
        <f>H1105+H1132+H1147</f>
        <v>0</v>
      </c>
    </row>
    <row r="1105" customHeight="1" spans="1:8">
      <c r="A1105" s="341">
        <v>22001</v>
      </c>
      <c r="B1105" s="372" t="s">
        <v>900</v>
      </c>
      <c r="C1105" s="359">
        <f>SUM(C1106:C1131)</f>
        <v>0</v>
      </c>
      <c r="D1105" s="359">
        <f>SUM(D1106:D1131)</f>
        <v>0</v>
      </c>
      <c r="E1105" s="345" t="str">
        <f t="shared" si="17"/>
        <v/>
      </c>
      <c r="F1105" s="345" t="str">
        <f>IFERROR((D1105/#REF!)*100%,"")</f>
        <v/>
      </c>
      <c r="G1105" s="345"/>
      <c r="H1105" s="352">
        <f>SUM(H1106:H1131)</f>
        <v>0</v>
      </c>
    </row>
    <row r="1106" customHeight="1" spans="1:8">
      <c r="A1106" s="341">
        <v>2200101</v>
      </c>
      <c r="B1106" s="372" t="s">
        <v>65</v>
      </c>
      <c r="C1106" s="353"/>
      <c r="D1106" s="353"/>
      <c r="E1106" s="345" t="str">
        <f t="shared" si="17"/>
        <v/>
      </c>
      <c r="F1106" s="345" t="str">
        <f>IFERROR((D1106/#REF!)*100%,"")</f>
        <v/>
      </c>
      <c r="G1106" s="345"/>
      <c r="H1106" s="355"/>
    </row>
    <row r="1107" customHeight="1" spans="1:8">
      <c r="A1107" s="341">
        <v>2200102</v>
      </c>
      <c r="B1107" s="372" t="s">
        <v>66</v>
      </c>
      <c r="C1107" s="353"/>
      <c r="D1107" s="353"/>
      <c r="E1107" s="345" t="str">
        <f t="shared" si="17"/>
        <v/>
      </c>
      <c r="F1107" s="345" t="str">
        <f>IFERROR((D1107/#REF!)*100%,"")</f>
        <v/>
      </c>
      <c r="G1107" s="345"/>
      <c r="H1107" s="355"/>
    </row>
    <row r="1108" customHeight="1" spans="1:8">
      <c r="A1108" s="341">
        <v>2200103</v>
      </c>
      <c r="B1108" s="372" t="s">
        <v>67</v>
      </c>
      <c r="C1108" s="353"/>
      <c r="D1108" s="353"/>
      <c r="E1108" s="345" t="str">
        <f t="shared" si="17"/>
        <v/>
      </c>
      <c r="F1108" s="345" t="str">
        <f>IFERROR((D1108/#REF!)*100%,"")</f>
        <v/>
      </c>
      <c r="G1108" s="345"/>
      <c r="H1108" s="355"/>
    </row>
    <row r="1109" customHeight="1" spans="1:8">
      <c r="A1109" s="341">
        <v>2200104</v>
      </c>
      <c r="B1109" s="372" t="s">
        <v>901</v>
      </c>
      <c r="C1109" s="353"/>
      <c r="D1109" s="353"/>
      <c r="E1109" s="345" t="str">
        <f t="shared" si="17"/>
        <v/>
      </c>
      <c r="F1109" s="345" t="str">
        <f>IFERROR((D1109/#REF!)*100%,"")</f>
        <v/>
      </c>
      <c r="G1109" s="345"/>
      <c r="H1109" s="355"/>
    </row>
    <row r="1110" customHeight="1" spans="1:8">
      <c r="A1110" s="341">
        <v>2200106</v>
      </c>
      <c r="B1110" s="372" t="s">
        <v>902</v>
      </c>
      <c r="C1110" s="353"/>
      <c r="D1110" s="353"/>
      <c r="E1110" s="345" t="str">
        <f t="shared" si="17"/>
        <v/>
      </c>
      <c r="F1110" s="345" t="str">
        <f>IFERROR((D1110/#REF!)*100%,"")</f>
        <v/>
      </c>
      <c r="G1110" s="345"/>
      <c r="H1110" s="355"/>
    </row>
    <row r="1111" customHeight="1" spans="1:8">
      <c r="A1111" s="341">
        <v>2200107</v>
      </c>
      <c r="B1111" s="372" t="s">
        <v>903</v>
      </c>
      <c r="C1111" s="353"/>
      <c r="D1111" s="353"/>
      <c r="E1111" s="345" t="str">
        <f t="shared" si="17"/>
        <v/>
      </c>
      <c r="F1111" s="345" t="str">
        <f>IFERROR((D1111/#REF!)*100%,"")</f>
        <v/>
      </c>
      <c r="G1111" s="345"/>
      <c r="H1111" s="355"/>
    </row>
    <row r="1112" customHeight="1" spans="1:8">
      <c r="A1112" s="341">
        <v>2200108</v>
      </c>
      <c r="B1112" s="372" t="s">
        <v>904</v>
      </c>
      <c r="C1112" s="353"/>
      <c r="D1112" s="353"/>
      <c r="E1112" s="345" t="str">
        <f t="shared" si="17"/>
        <v/>
      </c>
      <c r="F1112" s="345" t="str">
        <f>IFERROR((D1112/#REF!)*100%,"")</f>
        <v/>
      </c>
      <c r="G1112" s="345"/>
      <c r="H1112" s="355"/>
    </row>
    <row r="1113" customHeight="1" spans="1:8">
      <c r="A1113" s="341">
        <v>2200109</v>
      </c>
      <c r="B1113" s="372" t="s">
        <v>905</v>
      </c>
      <c r="C1113" s="353"/>
      <c r="D1113" s="353"/>
      <c r="E1113" s="345" t="str">
        <f t="shared" si="17"/>
        <v/>
      </c>
      <c r="F1113" s="345" t="str">
        <f>IFERROR((D1113/#REF!)*100%,"")</f>
        <v/>
      </c>
      <c r="G1113" s="345"/>
      <c r="H1113" s="355"/>
    </row>
    <row r="1114" customHeight="1" spans="1:8">
      <c r="A1114" s="341">
        <v>2200112</v>
      </c>
      <c r="B1114" s="372" t="s">
        <v>906</v>
      </c>
      <c r="C1114" s="353"/>
      <c r="D1114" s="353"/>
      <c r="E1114" s="345" t="str">
        <f t="shared" si="17"/>
        <v/>
      </c>
      <c r="F1114" s="345" t="str">
        <f>IFERROR((D1114/#REF!)*100%,"")</f>
        <v/>
      </c>
      <c r="G1114" s="345"/>
      <c r="H1114" s="355"/>
    </row>
    <row r="1115" customHeight="1" spans="1:8">
      <c r="A1115" s="341">
        <v>2200113</v>
      </c>
      <c r="B1115" s="372" t="s">
        <v>907</v>
      </c>
      <c r="C1115" s="353"/>
      <c r="D1115" s="353"/>
      <c r="E1115" s="345" t="str">
        <f t="shared" si="17"/>
        <v/>
      </c>
      <c r="F1115" s="345" t="str">
        <f>IFERROR((D1115/#REF!)*100%,"")</f>
        <v/>
      </c>
      <c r="G1115" s="345"/>
      <c r="H1115" s="355"/>
    </row>
    <row r="1116" customHeight="1" spans="1:8">
      <c r="A1116" s="341">
        <v>2200114</v>
      </c>
      <c r="B1116" s="372" t="s">
        <v>908</v>
      </c>
      <c r="C1116" s="353"/>
      <c r="D1116" s="353"/>
      <c r="E1116" s="345" t="str">
        <f t="shared" si="17"/>
        <v/>
      </c>
      <c r="F1116" s="345" t="str">
        <f>IFERROR((D1116/#REF!)*100%,"")</f>
        <v/>
      </c>
      <c r="G1116" s="345"/>
      <c r="H1116" s="355"/>
    </row>
    <row r="1117" customHeight="1" spans="1:8">
      <c r="A1117" s="341">
        <v>2200115</v>
      </c>
      <c r="B1117" s="372" t="s">
        <v>909</v>
      </c>
      <c r="C1117" s="353"/>
      <c r="D1117" s="353"/>
      <c r="E1117" s="345" t="str">
        <f t="shared" si="17"/>
        <v/>
      </c>
      <c r="F1117" s="345" t="str">
        <f>IFERROR((D1117/#REF!)*100%,"")</f>
        <v/>
      </c>
      <c r="G1117" s="345"/>
      <c r="H1117" s="355"/>
    </row>
    <row r="1118" customHeight="1" spans="1:8">
      <c r="A1118" s="341">
        <v>2200116</v>
      </c>
      <c r="B1118" s="372" t="s">
        <v>910</v>
      </c>
      <c r="C1118" s="353"/>
      <c r="D1118" s="353"/>
      <c r="E1118" s="345" t="str">
        <f t="shared" si="17"/>
        <v/>
      </c>
      <c r="F1118" s="345" t="str">
        <f>IFERROR((D1118/#REF!)*100%,"")</f>
        <v/>
      </c>
      <c r="G1118" s="345"/>
      <c r="H1118" s="355"/>
    </row>
    <row r="1119" customHeight="1" spans="1:8">
      <c r="A1119" s="341">
        <v>2200119</v>
      </c>
      <c r="B1119" s="372" t="s">
        <v>911</v>
      </c>
      <c r="C1119" s="353"/>
      <c r="D1119" s="353"/>
      <c r="E1119" s="345" t="str">
        <f t="shared" si="17"/>
        <v/>
      </c>
      <c r="F1119" s="345" t="str">
        <f>IFERROR((D1119/#REF!)*100%,"")</f>
        <v/>
      </c>
      <c r="G1119" s="345"/>
      <c r="H1119" s="355"/>
    </row>
    <row r="1120" customHeight="1" spans="1:8">
      <c r="A1120" s="341">
        <v>2200120</v>
      </c>
      <c r="B1120" s="372" t="s">
        <v>912</v>
      </c>
      <c r="C1120" s="353"/>
      <c r="D1120" s="353"/>
      <c r="E1120" s="345" t="str">
        <f t="shared" si="17"/>
        <v/>
      </c>
      <c r="F1120" s="345" t="str">
        <f>IFERROR((D1120/#REF!)*100%,"")</f>
        <v/>
      </c>
      <c r="G1120" s="345"/>
      <c r="H1120" s="355"/>
    </row>
    <row r="1121" customHeight="1" spans="1:8">
      <c r="A1121" s="341">
        <v>2200121</v>
      </c>
      <c r="B1121" s="372" t="s">
        <v>913</v>
      </c>
      <c r="C1121" s="353"/>
      <c r="D1121" s="353"/>
      <c r="E1121" s="345" t="str">
        <f t="shared" si="17"/>
        <v/>
      </c>
      <c r="F1121" s="345" t="str">
        <f>IFERROR((D1121/#REF!)*100%,"")</f>
        <v/>
      </c>
      <c r="G1121" s="345"/>
      <c r="H1121" s="355"/>
    </row>
    <row r="1122" customHeight="1" spans="1:8">
      <c r="A1122" s="341">
        <v>2200122</v>
      </c>
      <c r="B1122" s="372" t="s">
        <v>914</v>
      </c>
      <c r="C1122" s="353"/>
      <c r="D1122" s="353"/>
      <c r="E1122" s="345" t="str">
        <f t="shared" ref="E1122:E1185" si="18">IFERROR((D1122/C1122)*100%,"")</f>
        <v/>
      </c>
      <c r="F1122" s="345" t="str">
        <f>IFERROR((D1122/#REF!)*100%,"")</f>
        <v/>
      </c>
      <c r="G1122" s="345"/>
      <c r="H1122" s="355"/>
    </row>
    <row r="1123" customHeight="1" spans="1:8">
      <c r="A1123" s="341">
        <v>2200123</v>
      </c>
      <c r="B1123" s="372" t="s">
        <v>915</v>
      </c>
      <c r="C1123" s="353"/>
      <c r="D1123" s="353"/>
      <c r="E1123" s="345" t="str">
        <f t="shared" si="18"/>
        <v/>
      </c>
      <c r="F1123" s="345" t="str">
        <f>IFERROR((D1123/#REF!)*100%,"")</f>
        <v/>
      </c>
      <c r="G1123" s="345"/>
      <c r="H1123" s="355"/>
    </row>
    <row r="1124" customHeight="1" spans="1:8">
      <c r="A1124" s="341">
        <v>2200124</v>
      </c>
      <c r="B1124" s="372" t="s">
        <v>916</v>
      </c>
      <c r="C1124" s="353"/>
      <c r="D1124" s="353"/>
      <c r="E1124" s="345" t="str">
        <f t="shared" si="18"/>
        <v/>
      </c>
      <c r="F1124" s="345" t="str">
        <f>IFERROR((D1124/#REF!)*100%,"")</f>
        <v/>
      </c>
      <c r="G1124" s="345"/>
      <c r="H1124" s="355"/>
    </row>
    <row r="1125" customHeight="1" spans="1:8">
      <c r="A1125" s="341">
        <v>2200125</v>
      </c>
      <c r="B1125" s="372" t="s">
        <v>917</v>
      </c>
      <c r="C1125" s="353"/>
      <c r="D1125" s="353"/>
      <c r="E1125" s="345" t="str">
        <f t="shared" si="18"/>
        <v/>
      </c>
      <c r="F1125" s="345" t="str">
        <f>IFERROR((D1125/#REF!)*100%,"")</f>
        <v/>
      </c>
      <c r="G1125" s="345"/>
      <c r="H1125" s="355"/>
    </row>
    <row r="1126" customHeight="1" spans="1:8">
      <c r="A1126" s="341">
        <v>2200126</v>
      </c>
      <c r="B1126" s="372" t="s">
        <v>918</v>
      </c>
      <c r="C1126" s="353"/>
      <c r="D1126" s="353"/>
      <c r="E1126" s="345" t="str">
        <f t="shared" si="18"/>
        <v/>
      </c>
      <c r="F1126" s="345" t="str">
        <f>IFERROR((D1126/#REF!)*100%,"")</f>
        <v/>
      </c>
      <c r="G1126" s="345"/>
      <c r="H1126" s="355"/>
    </row>
    <row r="1127" customHeight="1" spans="1:8">
      <c r="A1127" s="341">
        <v>2200127</v>
      </c>
      <c r="B1127" s="372" t="s">
        <v>919</v>
      </c>
      <c r="C1127" s="353"/>
      <c r="D1127" s="353"/>
      <c r="E1127" s="345" t="str">
        <f t="shared" si="18"/>
        <v/>
      </c>
      <c r="F1127" s="345" t="str">
        <f>IFERROR((D1127/#REF!)*100%,"")</f>
        <v/>
      </c>
      <c r="G1127" s="345"/>
      <c r="H1127" s="355"/>
    </row>
    <row r="1128" customHeight="1" spans="1:8">
      <c r="A1128" s="341">
        <v>2200128</v>
      </c>
      <c r="B1128" s="372" t="s">
        <v>920</v>
      </c>
      <c r="C1128" s="353"/>
      <c r="D1128" s="353"/>
      <c r="E1128" s="345" t="str">
        <f t="shared" si="18"/>
        <v/>
      </c>
      <c r="F1128" s="345" t="str">
        <f>IFERROR((D1128/#REF!)*100%,"")</f>
        <v/>
      </c>
      <c r="G1128" s="345"/>
      <c r="H1128" s="355"/>
    </row>
    <row r="1129" customHeight="1" spans="1:8">
      <c r="A1129" s="341">
        <v>2200129</v>
      </c>
      <c r="B1129" s="372" t="s">
        <v>921</v>
      </c>
      <c r="C1129" s="353"/>
      <c r="D1129" s="353"/>
      <c r="E1129" s="345" t="str">
        <f t="shared" si="18"/>
        <v/>
      </c>
      <c r="F1129" s="345" t="str">
        <f>IFERROR((D1129/#REF!)*100%,"")</f>
        <v/>
      </c>
      <c r="G1129" s="345"/>
      <c r="H1129" s="355"/>
    </row>
    <row r="1130" customHeight="1" spans="1:8">
      <c r="A1130" s="341">
        <v>2200150</v>
      </c>
      <c r="B1130" s="372" t="s">
        <v>74</v>
      </c>
      <c r="C1130" s="353"/>
      <c r="D1130" s="353"/>
      <c r="E1130" s="345" t="str">
        <f t="shared" si="18"/>
        <v/>
      </c>
      <c r="F1130" s="345" t="str">
        <f>IFERROR((D1130/#REF!)*100%,"")</f>
        <v/>
      </c>
      <c r="G1130" s="345"/>
      <c r="H1130" s="355"/>
    </row>
    <row r="1131" customHeight="1" spans="1:8">
      <c r="A1131" s="341">
        <v>2200199</v>
      </c>
      <c r="B1131" s="372" t="s">
        <v>922</v>
      </c>
      <c r="C1131" s="353"/>
      <c r="D1131" s="353"/>
      <c r="E1131" s="345" t="str">
        <f t="shared" si="18"/>
        <v/>
      </c>
      <c r="F1131" s="345" t="str">
        <f>IFERROR((D1131/#REF!)*100%,"")</f>
        <v/>
      </c>
      <c r="G1131" s="345"/>
      <c r="H1131" s="355"/>
    </row>
    <row r="1132" customHeight="1" spans="1:8">
      <c r="A1132" s="341">
        <v>22005</v>
      </c>
      <c r="B1132" s="372" t="s">
        <v>923</v>
      </c>
      <c r="C1132" s="359">
        <f>SUM(C1133:C1146)</f>
        <v>0</v>
      </c>
      <c r="D1132" s="359">
        <f>SUM(D1133:D1146)</f>
        <v>0</v>
      </c>
      <c r="E1132" s="345" t="str">
        <f t="shared" si="18"/>
        <v/>
      </c>
      <c r="F1132" s="345" t="str">
        <f>IFERROR((D1132/#REF!)*100%,"")</f>
        <v/>
      </c>
      <c r="G1132" s="345"/>
      <c r="H1132" s="352">
        <f>SUM(H1133:H1146)</f>
        <v>0</v>
      </c>
    </row>
    <row r="1133" customHeight="1" spans="1:8">
      <c r="A1133" s="341">
        <v>2200501</v>
      </c>
      <c r="B1133" s="372" t="s">
        <v>65</v>
      </c>
      <c r="C1133" s="353"/>
      <c r="D1133" s="353"/>
      <c r="E1133" s="345" t="str">
        <f t="shared" si="18"/>
        <v/>
      </c>
      <c r="F1133" s="345" t="str">
        <f>IFERROR((D1133/#REF!)*100%,"")</f>
        <v/>
      </c>
      <c r="G1133" s="345"/>
      <c r="H1133" s="355"/>
    </row>
    <row r="1134" customHeight="1" spans="1:8">
      <c r="A1134" s="341">
        <v>2200502</v>
      </c>
      <c r="B1134" s="372" t="s">
        <v>66</v>
      </c>
      <c r="C1134" s="353"/>
      <c r="D1134" s="353"/>
      <c r="E1134" s="345" t="str">
        <f t="shared" si="18"/>
        <v/>
      </c>
      <c r="F1134" s="345" t="str">
        <f>IFERROR((D1134/#REF!)*100%,"")</f>
        <v/>
      </c>
      <c r="G1134" s="345"/>
      <c r="H1134" s="355"/>
    </row>
    <row r="1135" customHeight="1" spans="1:8">
      <c r="A1135" s="341">
        <v>2200503</v>
      </c>
      <c r="B1135" s="372" t="s">
        <v>67</v>
      </c>
      <c r="C1135" s="353"/>
      <c r="D1135" s="353"/>
      <c r="E1135" s="345" t="str">
        <f t="shared" si="18"/>
        <v/>
      </c>
      <c r="F1135" s="345" t="str">
        <f>IFERROR((D1135/#REF!)*100%,"")</f>
        <v/>
      </c>
      <c r="G1135" s="345"/>
      <c r="H1135" s="355"/>
    </row>
    <row r="1136" customHeight="1" spans="1:8">
      <c r="A1136" s="341">
        <v>2200504</v>
      </c>
      <c r="B1136" s="372" t="s">
        <v>924</v>
      </c>
      <c r="C1136" s="353"/>
      <c r="D1136" s="353"/>
      <c r="E1136" s="345" t="str">
        <f t="shared" si="18"/>
        <v/>
      </c>
      <c r="F1136" s="345" t="str">
        <f>IFERROR((D1136/#REF!)*100%,"")</f>
        <v/>
      </c>
      <c r="G1136" s="345"/>
      <c r="H1136" s="355"/>
    </row>
    <row r="1137" customHeight="1" spans="1:8">
      <c r="A1137" s="341">
        <v>2200506</v>
      </c>
      <c r="B1137" s="372" t="s">
        <v>925</v>
      </c>
      <c r="C1137" s="353"/>
      <c r="D1137" s="353"/>
      <c r="E1137" s="345" t="str">
        <f t="shared" si="18"/>
        <v/>
      </c>
      <c r="F1137" s="345" t="str">
        <f>IFERROR((D1137/#REF!)*100%,"")</f>
        <v/>
      </c>
      <c r="G1137" s="345"/>
      <c r="H1137" s="355"/>
    </row>
    <row r="1138" customHeight="1" spans="1:8">
      <c r="A1138" s="341">
        <v>2200507</v>
      </c>
      <c r="B1138" s="372" t="s">
        <v>926</v>
      </c>
      <c r="C1138" s="353"/>
      <c r="D1138" s="353"/>
      <c r="E1138" s="345" t="str">
        <f t="shared" si="18"/>
        <v/>
      </c>
      <c r="F1138" s="345" t="str">
        <f>IFERROR((D1138/#REF!)*100%,"")</f>
        <v/>
      </c>
      <c r="G1138" s="345"/>
      <c r="H1138" s="355"/>
    </row>
    <row r="1139" customHeight="1" spans="1:8">
      <c r="A1139" s="341">
        <v>2200508</v>
      </c>
      <c r="B1139" s="372" t="s">
        <v>927</v>
      </c>
      <c r="C1139" s="353"/>
      <c r="D1139" s="353"/>
      <c r="E1139" s="345" t="str">
        <f t="shared" si="18"/>
        <v/>
      </c>
      <c r="F1139" s="345" t="str">
        <f>IFERROR((D1139/#REF!)*100%,"")</f>
        <v/>
      </c>
      <c r="G1139" s="345"/>
      <c r="H1139" s="355"/>
    </row>
    <row r="1140" customHeight="1" spans="1:8">
      <c r="A1140" s="341">
        <v>2200509</v>
      </c>
      <c r="B1140" s="372" t="s">
        <v>928</v>
      </c>
      <c r="C1140" s="353"/>
      <c r="D1140" s="353"/>
      <c r="E1140" s="345" t="str">
        <f t="shared" si="18"/>
        <v/>
      </c>
      <c r="F1140" s="345" t="str">
        <f>IFERROR((D1140/#REF!)*100%,"")</f>
        <v/>
      </c>
      <c r="G1140" s="345"/>
      <c r="H1140" s="355"/>
    </row>
    <row r="1141" customHeight="1" spans="1:8">
      <c r="A1141" s="341">
        <v>2200510</v>
      </c>
      <c r="B1141" s="372" t="s">
        <v>929</v>
      </c>
      <c r="C1141" s="353"/>
      <c r="D1141" s="353"/>
      <c r="E1141" s="345" t="str">
        <f t="shared" si="18"/>
        <v/>
      </c>
      <c r="F1141" s="345" t="str">
        <f>IFERROR((D1141/#REF!)*100%,"")</f>
        <v/>
      </c>
      <c r="G1141" s="345"/>
      <c r="H1141" s="355"/>
    </row>
    <row r="1142" customHeight="1" spans="1:8">
      <c r="A1142" s="341">
        <v>2200511</v>
      </c>
      <c r="B1142" s="372" t="s">
        <v>930</v>
      </c>
      <c r="C1142" s="353"/>
      <c r="D1142" s="353"/>
      <c r="E1142" s="345" t="str">
        <f t="shared" si="18"/>
        <v/>
      </c>
      <c r="F1142" s="345" t="str">
        <f>IFERROR((D1142/#REF!)*100%,"")</f>
        <v/>
      </c>
      <c r="G1142" s="345"/>
      <c r="H1142" s="355"/>
    </row>
    <row r="1143" customHeight="1" spans="1:8">
      <c r="A1143" s="341">
        <v>2200512</v>
      </c>
      <c r="B1143" s="372" t="s">
        <v>931</v>
      </c>
      <c r="C1143" s="353"/>
      <c r="D1143" s="353"/>
      <c r="E1143" s="345" t="str">
        <f t="shared" si="18"/>
        <v/>
      </c>
      <c r="F1143" s="345" t="str">
        <f>IFERROR((D1143/#REF!)*100%,"")</f>
        <v/>
      </c>
      <c r="G1143" s="345"/>
      <c r="H1143" s="355"/>
    </row>
    <row r="1144" customHeight="1" spans="1:8">
      <c r="A1144" s="341">
        <v>2200513</v>
      </c>
      <c r="B1144" s="372" t="s">
        <v>932</v>
      </c>
      <c r="C1144" s="353"/>
      <c r="D1144" s="353"/>
      <c r="E1144" s="345" t="str">
        <f t="shared" si="18"/>
        <v/>
      </c>
      <c r="F1144" s="345" t="str">
        <f>IFERROR((D1144/#REF!)*100%,"")</f>
        <v/>
      </c>
      <c r="G1144" s="345"/>
      <c r="H1144" s="355"/>
    </row>
    <row r="1145" customHeight="1" spans="1:8">
      <c r="A1145" s="341">
        <v>2200514</v>
      </c>
      <c r="B1145" s="372" t="s">
        <v>933</v>
      </c>
      <c r="C1145" s="353"/>
      <c r="D1145" s="353"/>
      <c r="E1145" s="345" t="str">
        <f t="shared" si="18"/>
        <v/>
      </c>
      <c r="F1145" s="345" t="str">
        <f>IFERROR((D1145/#REF!)*100%,"")</f>
        <v/>
      </c>
      <c r="G1145" s="345"/>
      <c r="H1145" s="355"/>
    </row>
    <row r="1146" customHeight="1" spans="1:8">
      <c r="A1146" s="341">
        <v>2200599</v>
      </c>
      <c r="B1146" s="372" t="s">
        <v>934</v>
      </c>
      <c r="C1146" s="353"/>
      <c r="D1146" s="353"/>
      <c r="E1146" s="345" t="str">
        <f t="shared" si="18"/>
        <v/>
      </c>
      <c r="F1146" s="345" t="str">
        <f>IFERROR((D1146/#REF!)*100%,"")</f>
        <v/>
      </c>
      <c r="G1146" s="345"/>
      <c r="H1146" s="355"/>
    </row>
    <row r="1147" customHeight="1" spans="1:8">
      <c r="A1147" s="341">
        <v>22099</v>
      </c>
      <c r="B1147" s="372" t="s">
        <v>935</v>
      </c>
      <c r="C1147" s="359">
        <f>SUM(C1148)</f>
        <v>0</v>
      </c>
      <c r="D1147" s="359">
        <f>SUM(D1148)</f>
        <v>0</v>
      </c>
      <c r="E1147" s="345" t="str">
        <f t="shared" si="18"/>
        <v/>
      </c>
      <c r="F1147" s="345" t="str">
        <f>IFERROR((D1147/#REF!)*100%,"")</f>
        <v/>
      </c>
      <c r="G1147" s="345"/>
      <c r="H1147" s="352">
        <f>SUM(H1148)</f>
        <v>0</v>
      </c>
    </row>
    <row r="1148" customHeight="1" spans="1:8">
      <c r="A1148" s="341">
        <v>2209999</v>
      </c>
      <c r="B1148" s="372" t="s">
        <v>936</v>
      </c>
      <c r="C1148" s="353"/>
      <c r="D1148" s="353"/>
      <c r="E1148" s="345" t="str">
        <f t="shared" si="18"/>
        <v/>
      </c>
      <c r="F1148" s="345" t="str">
        <f>IFERROR((D1148/#REF!)*100%,"")</f>
        <v/>
      </c>
      <c r="G1148" s="345"/>
      <c r="H1148" s="355"/>
    </row>
    <row r="1149" customHeight="1" spans="1:8">
      <c r="A1149" s="341">
        <v>221</v>
      </c>
      <c r="B1149" s="372" t="s">
        <v>937</v>
      </c>
      <c r="C1149" s="364">
        <f>C1150+C1162+C1166</f>
        <v>8397.36</v>
      </c>
      <c r="D1149" s="364">
        <f>D1150+D1162+D1166</f>
        <v>4161</v>
      </c>
      <c r="E1149" s="345">
        <f t="shared" si="18"/>
        <v>0.495512875475149</v>
      </c>
      <c r="F1149" s="345" t="str">
        <f>IFERROR((D1149/#REF!)*100%,"")</f>
        <v/>
      </c>
      <c r="G1149" s="346"/>
      <c r="H1149" s="366">
        <f>H1150+H1162+H1166</f>
        <v>0</v>
      </c>
    </row>
    <row r="1150" customHeight="1" spans="1:8">
      <c r="A1150" s="341">
        <v>22101</v>
      </c>
      <c r="B1150" s="372" t="s">
        <v>938</v>
      </c>
      <c r="C1150" s="359">
        <f>SUM(C1151:C1161)</f>
        <v>7210.23</v>
      </c>
      <c r="D1150" s="359">
        <f>SUM(D1151:D1161)</f>
        <v>2859</v>
      </c>
      <c r="E1150" s="345">
        <f t="shared" si="18"/>
        <v>0.396519944578744</v>
      </c>
      <c r="F1150" s="345" t="str">
        <f>IFERROR((D1150/#REF!)*100%,"")</f>
        <v/>
      </c>
      <c r="G1150" s="345"/>
      <c r="H1150" s="352">
        <f>SUM(H1151:H1161)</f>
        <v>0</v>
      </c>
    </row>
    <row r="1151" customHeight="1" spans="1:8">
      <c r="A1151" s="341">
        <v>2210101</v>
      </c>
      <c r="B1151" s="372" t="s">
        <v>939</v>
      </c>
      <c r="C1151" s="353"/>
      <c r="D1151" s="353"/>
      <c r="E1151" s="345" t="str">
        <f t="shared" si="18"/>
        <v/>
      </c>
      <c r="F1151" s="345" t="str">
        <f>IFERROR((D1151/#REF!)*100%,"")</f>
        <v/>
      </c>
      <c r="G1151" s="345"/>
      <c r="H1151" s="355"/>
    </row>
    <row r="1152" customHeight="1" spans="1:8">
      <c r="A1152" s="341">
        <v>2210102</v>
      </c>
      <c r="B1152" s="372" t="s">
        <v>940</v>
      </c>
      <c r="C1152" s="353"/>
      <c r="D1152" s="353"/>
      <c r="E1152" s="345" t="str">
        <f t="shared" si="18"/>
        <v/>
      </c>
      <c r="F1152" s="345" t="str">
        <f>IFERROR((D1152/#REF!)*100%,"")</f>
        <v/>
      </c>
      <c r="G1152" s="345"/>
      <c r="H1152" s="355"/>
    </row>
    <row r="1153" customHeight="1" spans="1:8">
      <c r="A1153" s="341">
        <v>2210103</v>
      </c>
      <c r="B1153" s="372" t="s">
        <v>941</v>
      </c>
      <c r="C1153" s="353">
        <v>7210.23</v>
      </c>
      <c r="D1153" s="353">
        <v>2859</v>
      </c>
      <c r="E1153" s="345">
        <f t="shared" si="18"/>
        <v>0.396519944578744</v>
      </c>
      <c r="F1153" s="345" t="str">
        <f>IFERROR((D1153/#REF!)*100%,"")</f>
        <v/>
      </c>
      <c r="G1153" s="345"/>
      <c r="H1153" s="355"/>
    </row>
    <row r="1154" customHeight="1" spans="1:8">
      <c r="A1154" s="341">
        <v>2210104</v>
      </c>
      <c r="B1154" s="372" t="s">
        <v>942</v>
      </c>
      <c r="C1154" s="353"/>
      <c r="D1154" s="353"/>
      <c r="E1154" s="345" t="str">
        <f t="shared" si="18"/>
        <v/>
      </c>
      <c r="F1154" s="345" t="str">
        <f>IFERROR((D1154/#REF!)*100%,"")</f>
        <v/>
      </c>
      <c r="G1154" s="345"/>
      <c r="H1154" s="355"/>
    </row>
    <row r="1155" customHeight="1" spans="1:8">
      <c r="A1155" s="341">
        <v>2210105</v>
      </c>
      <c r="B1155" s="372" t="s">
        <v>943</v>
      </c>
      <c r="C1155" s="353"/>
      <c r="D1155" s="353"/>
      <c r="E1155" s="345" t="str">
        <f t="shared" si="18"/>
        <v/>
      </c>
      <c r="F1155" s="345" t="str">
        <f>IFERROR((D1155/#REF!)*100%,"")</f>
        <v/>
      </c>
      <c r="G1155" s="345"/>
      <c r="H1155" s="355"/>
    </row>
    <row r="1156" customHeight="1" spans="1:8">
      <c r="A1156" s="341">
        <v>2210106</v>
      </c>
      <c r="B1156" s="372" t="s">
        <v>944</v>
      </c>
      <c r="C1156" s="353"/>
      <c r="D1156" s="353"/>
      <c r="E1156" s="345" t="str">
        <f t="shared" si="18"/>
        <v/>
      </c>
      <c r="F1156" s="345" t="str">
        <f>IFERROR((D1156/#REF!)*100%,"")</f>
        <v/>
      </c>
      <c r="G1156" s="345"/>
      <c r="H1156" s="355"/>
    </row>
    <row r="1157" customHeight="1" spans="1:8">
      <c r="A1157" s="341">
        <v>2210107</v>
      </c>
      <c r="B1157" s="372" t="s">
        <v>945</v>
      </c>
      <c r="C1157" s="353"/>
      <c r="D1157" s="353"/>
      <c r="E1157" s="345" t="str">
        <f t="shared" si="18"/>
        <v/>
      </c>
      <c r="F1157" s="345" t="str">
        <f>IFERROR((D1157/#REF!)*100%,"")</f>
        <v/>
      </c>
      <c r="G1157" s="345"/>
      <c r="H1157" s="355"/>
    </row>
    <row r="1158" customHeight="1" spans="1:8">
      <c r="A1158" s="341">
        <v>2210108</v>
      </c>
      <c r="B1158" s="372" t="s">
        <v>946</v>
      </c>
      <c r="C1158" s="353"/>
      <c r="D1158" s="353"/>
      <c r="E1158" s="345" t="str">
        <f t="shared" si="18"/>
        <v/>
      </c>
      <c r="F1158" s="345" t="str">
        <f>IFERROR((D1158/#REF!)*100%,"")</f>
        <v/>
      </c>
      <c r="G1158" s="345"/>
      <c r="H1158" s="355"/>
    </row>
    <row r="1159" customHeight="1" spans="1:8">
      <c r="A1159" s="341">
        <v>2210109</v>
      </c>
      <c r="B1159" s="372" t="s">
        <v>947</v>
      </c>
      <c r="C1159" s="353"/>
      <c r="D1159" s="353"/>
      <c r="E1159" s="345" t="str">
        <f t="shared" si="18"/>
        <v/>
      </c>
      <c r="F1159" s="345" t="str">
        <f>IFERROR((D1159/#REF!)*100%,"")</f>
        <v/>
      </c>
      <c r="G1159" s="345"/>
      <c r="H1159" s="355"/>
    </row>
    <row r="1160" customHeight="1" spans="1:9">
      <c r="A1160" s="341">
        <v>2210110</v>
      </c>
      <c r="B1160" s="377" t="s">
        <v>948</v>
      </c>
      <c r="C1160" s="353"/>
      <c r="D1160" s="353"/>
      <c r="E1160" s="345" t="str">
        <f t="shared" si="18"/>
        <v/>
      </c>
      <c r="F1160" s="345" t="str">
        <f>IFERROR((D1160/#REF!)*100%,"")</f>
        <v/>
      </c>
      <c r="G1160" s="345"/>
      <c r="H1160" s="355"/>
      <c r="I1160" s="379"/>
    </row>
    <row r="1161" customHeight="1" spans="1:8">
      <c r="A1161" s="341">
        <v>2210199</v>
      </c>
      <c r="B1161" s="372" t="s">
        <v>949</v>
      </c>
      <c r="C1161" s="353"/>
      <c r="D1161" s="353"/>
      <c r="E1161" s="345" t="str">
        <f t="shared" si="18"/>
        <v/>
      </c>
      <c r="F1161" s="345" t="str">
        <f>IFERROR((D1161/#REF!)*100%,"")</f>
        <v/>
      </c>
      <c r="G1161" s="345"/>
      <c r="H1161" s="355"/>
    </row>
    <row r="1162" customHeight="1" spans="1:8">
      <c r="A1162" s="341">
        <v>22102</v>
      </c>
      <c r="B1162" s="372" t="s">
        <v>950</v>
      </c>
      <c r="C1162" s="359">
        <f>SUM(C1163:C1165)</f>
        <v>1187.13</v>
      </c>
      <c r="D1162" s="359">
        <f>SUM(D1163:D1165)</f>
        <v>1302</v>
      </c>
      <c r="E1162" s="345">
        <f t="shared" si="18"/>
        <v>1.09676278082434</v>
      </c>
      <c r="F1162" s="345" t="str">
        <f>IFERROR((D1162/#REF!)*100%,"")</f>
        <v/>
      </c>
      <c r="G1162" s="345"/>
      <c r="H1162" s="352">
        <f>SUM(H1163:H1165)</f>
        <v>0</v>
      </c>
    </row>
    <row r="1163" customHeight="1" spans="1:8">
      <c r="A1163" s="341">
        <v>2210201</v>
      </c>
      <c r="B1163" s="372" t="s">
        <v>951</v>
      </c>
      <c r="C1163" s="353">
        <v>1157.13</v>
      </c>
      <c r="D1163" s="353">
        <v>1287</v>
      </c>
      <c r="E1163" s="345">
        <f t="shared" si="18"/>
        <v>1.11223458038423</v>
      </c>
      <c r="F1163" s="345" t="str">
        <f>IFERROR((D1163/#REF!)*100%,"")</f>
        <v/>
      </c>
      <c r="G1163" s="345"/>
      <c r="H1163" s="355"/>
    </row>
    <row r="1164" customHeight="1" spans="1:8">
      <c r="A1164" s="341">
        <v>2210202</v>
      </c>
      <c r="B1164" s="372" t="s">
        <v>952</v>
      </c>
      <c r="C1164" s="353"/>
      <c r="D1164" s="353"/>
      <c r="E1164" s="345" t="str">
        <f t="shared" si="18"/>
        <v/>
      </c>
      <c r="F1164" s="345" t="str">
        <f>IFERROR((D1164/#REF!)*100%,"")</f>
        <v/>
      </c>
      <c r="G1164" s="345"/>
      <c r="H1164" s="355"/>
    </row>
    <row r="1165" customHeight="1" spans="1:8">
      <c r="A1165" s="341">
        <v>2210203</v>
      </c>
      <c r="B1165" s="372" t="s">
        <v>953</v>
      </c>
      <c r="C1165" s="353">
        <v>30</v>
      </c>
      <c r="D1165" s="353">
        <v>15</v>
      </c>
      <c r="E1165" s="345">
        <f t="shared" si="18"/>
        <v>0.5</v>
      </c>
      <c r="F1165" s="345" t="str">
        <f>IFERROR((D1165/#REF!)*100%,"")</f>
        <v/>
      </c>
      <c r="G1165" s="345"/>
      <c r="H1165" s="355"/>
    </row>
    <row r="1166" customHeight="1" spans="1:8">
      <c r="A1166" s="341">
        <v>22103</v>
      </c>
      <c r="B1166" s="372" t="s">
        <v>954</v>
      </c>
      <c r="C1166" s="359">
        <f>SUM(C1167:C1169)</f>
        <v>0</v>
      </c>
      <c r="D1166" s="359">
        <f>SUM(D1167:D1169)</f>
        <v>0</v>
      </c>
      <c r="E1166" s="345" t="str">
        <f t="shared" si="18"/>
        <v/>
      </c>
      <c r="F1166" s="345" t="str">
        <f>IFERROR((D1166/#REF!)*100%,"")</f>
        <v/>
      </c>
      <c r="G1166" s="345"/>
      <c r="H1166" s="352">
        <f>SUM(H1167:H1169)</f>
        <v>0</v>
      </c>
    </row>
    <row r="1167" customHeight="1" spans="1:8">
      <c r="A1167" s="341">
        <v>2210301</v>
      </c>
      <c r="B1167" s="372" t="s">
        <v>955</v>
      </c>
      <c r="C1167" s="353"/>
      <c r="D1167" s="353"/>
      <c r="E1167" s="345" t="str">
        <f t="shared" si="18"/>
        <v/>
      </c>
      <c r="F1167" s="345" t="str">
        <f>IFERROR((D1167/#REF!)*100%,"")</f>
        <v/>
      </c>
      <c r="G1167" s="345"/>
      <c r="H1167" s="355"/>
    </row>
    <row r="1168" customHeight="1" spans="1:8">
      <c r="A1168" s="341">
        <v>2210302</v>
      </c>
      <c r="B1168" s="372" t="s">
        <v>956</v>
      </c>
      <c r="C1168" s="353"/>
      <c r="D1168" s="353"/>
      <c r="E1168" s="345" t="str">
        <f t="shared" si="18"/>
        <v/>
      </c>
      <c r="F1168" s="345" t="str">
        <f>IFERROR((D1168/#REF!)*100%,"")</f>
        <v/>
      </c>
      <c r="G1168" s="345"/>
      <c r="H1168" s="355"/>
    </row>
    <row r="1169" customHeight="1" spans="1:8">
      <c r="A1169" s="341">
        <v>2210399</v>
      </c>
      <c r="B1169" s="372" t="s">
        <v>957</v>
      </c>
      <c r="C1169" s="353"/>
      <c r="D1169" s="353"/>
      <c r="E1169" s="345" t="str">
        <f t="shared" si="18"/>
        <v/>
      </c>
      <c r="F1169" s="345" t="str">
        <f>IFERROR((D1169/#REF!)*100%,"")</f>
        <v/>
      </c>
      <c r="G1169" s="345"/>
      <c r="H1169" s="355"/>
    </row>
    <row r="1170" customHeight="1" spans="1:8">
      <c r="A1170" s="341">
        <v>222</v>
      </c>
      <c r="B1170" s="372" t="s">
        <v>958</v>
      </c>
      <c r="C1170" s="364">
        <f>C1171+C1189+C1195+C1201</f>
        <v>0</v>
      </c>
      <c r="D1170" s="364">
        <f>D1171+D1189+D1195+D1201</f>
        <v>0</v>
      </c>
      <c r="E1170" s="345" t="str">
        <f t="shared" si="18"/>
        <v/>
      </c>
      <c r="F1170" s="345" t="str">
        <f>IFERROR((D1170/#REF!)*100%,"")</f>
        <v/>
      </c>
      <c r="G1170" s="346"/>
      <c r="H1170" s="366">
        <f>H1171+H1189+H1195+H1201</f>
        <v>0</v>
      </c>
    </row>
    <row r="1171" customHeight="1" spans="1:8">
      <c r="A1171" s="341">
        <v>22201</v>
      </c>
      <c r="B1171" s="372" t="s">
        <v>959</v>
      </c>
      <c r="C1171" s="359">
        <f>SUM(C1172:C1188)</f>
        <v>0</v>
      </c>
      <c r="D1171" s="359">
        <f>SUM(D1172:D1188)</f>
        <v>0</v>
      </c>
      <c r="E1171" s="345" t="str">
        <f t="shared" si="18"/>
        <v/>
      </c>
      <c r="F1171" s="345" t="str">
        <f>IFERROR((D1171/#REF!)*100%,"")</f>
        <v/>
      </c>
      <c r="G1171" s="345"/>
      <c r="H1171" s="352">
        <f>SUM(H1172:H1188)</f>
        <v>0</v>
      </c>
    </row>
    <row r="1172" customHeight="1" spans="1:8">
      <c r="A1172" s="341">
        <v>2220101</v>
      </c>
      <c r="B1172" s="372" t="s">
        <v>65</v>
      </c>
      <c r="C1172" s="353"/>
      <c r="D1172" s="353"/>
      <c r="E1172" s="345" t="str">
        <f t="shared" si="18"/>
        <v/>
      </c>
      <c r="F1172" s="345" t="str">
        <f>IFERROR((D1172/#REF!)*100%,"")</f>
        <v/>
      </c>
      <c r="G1172" s="345"/>
      <c r="H1172" s="355"/>
    </row>
    <row r="1173" customHeight="1" spans="1:8">
      <c r="A1173" s="341">
        <v>2220102</v>
      </c>
      <c r="B1173" s="372" t="s">
        <v>66</v>
      </c>
      <c r="C1173" s="353"/>
      <c r="D1173" s="353"/>
      <c r="E1173" s="345" t="str">
        <f t="shared" si="18"/>
        <v/>
      </c>
      <c r="F1173" s="345" t="str">
        <f>IFERROR((D1173/#REF!)*100%,"")</f>
        <v/>
      </c>
      <c r="G1173" s="345"/>
      <c r="H1173" s="355"/>
    </row>
    <row r="1174" customHeight="1" spans="1:8">
      <c r="A1174" s="341">
        <v>2220103</v>
      </c>
      <c r="B1174" s="372" t="s">
        <v>67</v>
      </c>
      <c r="C1174" s="353"/>
      <c r="D1174" s="353"/>
      <c r="E1174" s="345" t="str">
        <f t="shared" si="18"/>
        <v/>
      </c>
      <c r="F1174" s="345" t="str">
        <f>IFERROR((D1174/#REF!)*100%,"")</f>
        <v/>
      </c>
      <c r="G1174" s="345"/>
      <c r="H1174" s="355"/>
    </row>
    <row r="1175" customHeight="1" spans="1:8">
      <c r="A1175" s="341">
        <v>2220104</v>
      </c>
      <c r="B1175" s="377" t="s">
        <v>960</v>
      </c>
      <c r="C1175" s="353"/>
      <c r="D1175" s="353"/>
      <c r="E1175" s="345" t="str">
        <f t="shared" si="18"/>
        <v/>
      </c>
      <c r="F1175" s="345" t="str">
        <f>IFERROR((D1175/#REF!)*100%,"")</f>
        <v/>
      </c>
      <c r="G1175" s="345"/>
      <c r="H1175" s="355"/>
    </row>
    <row r="1176" customHeight="1" spans="1:8">
      <c r="A1176" s="341">
        <v>2220105</v>
      </c>
      <c r="B1176" s="372" t="s">
        <v>961</v>
      </c>
      <c r="C1176" s="353"/>
      <c r="D1176" s="353"/>
      <c r="E1176" s="345" t="str">
        <f t="shared" si="18"/>
        <v/>
      </c>
      <c r="F1176" s="345" t="str">
        <f>IFERROR((D1176/#REF!)*100%,"")</f>
        <v/>
      </c>
      <c r="G1176" s="345"/>
      <c r="H1176" s="355"/>
    </row>
    <row r="1177" customHeight="1" spans="1:8">
      <c r="A1177" s="341">
        <v>2220106</v>
      </c>
      <c r="B1177" s="372" t="s">
        <v>962</v>
      </c>
      <c r="C1177" s="353"/>
      <c r="D1177" s="353"/>
      <c r="E1177" s="345" t="str">
        <f t="shared" si="18"/>
        <v/>
      </c>
      <c r="F1177" s="345" t="str">
        <f>IFERROR((D1177/#REF!)*100%,"")</f>
        <v/>
      </c>
      <c r="G1177" s="345"/>
      <c r="H1177" s="355"/>
    </row>
    <row r="1178" customHeight="1" spans="1:8">
      <c r="A1178" s="341">
        <v>2220107</v>
      </c>
      <c r="B1178" s="372" t="s">
        <v>963</v>
      </c>
      <c r="C1178" s="353"/>
      <c r="D1178" s="353"/>
      <c r="E1178" s="345" t="str">
        <f t="shared" si="18"/>
        <v/>
      </c>
      <c r="F1178" s="345" t="str">
        <f>IFERROR((D1178/#REF!)*100%,"")</f>
        <v/>
      </c>
      <c r="G1178" s="345"/>
      <c r="H1178" s="355"/>
    </row>
    <row r="1179" customHeight="1" spans="1:8">
      <c r="A1179" s="341">
        <v>2220112</v>
      </c>
      <c r="B1179" s="372" t="s">
        <v>964</v>
      </c>
      <c r="C1179" s="353"/>
      <c r="D1179" s="353"/>
      <c r="E1179" s="345" t="str">
        <f t="shared" si="18"/>
        <v/>
      </c>
      <c r="F1179" s="345" t="str">
        <f>IFERROR((D1179/#REF!)*100%,"")</f>
        <v/>
      </c>
      <c r="G1179" s="345"/>
      <c r="H1179" s="355"/>
    </row>
    <row r="1180" customHeight="1" spans="1:8">
      <c r="A1180" s="341">
        <v>2220113</v>
      </c>
      <c r="B1180" s="372" t="s">
        <v>965</v>
      </c>
      <c r="C1180" s="353"/>
      <c r="D1180" s="353"/>
      <c r="E1180" s="345" t="str">
        <f t="shared" si="18"/>
        <v/>
      </c>
      <c r="F1180" s="345" t="str">
        <f>IFERROR((D1180/#REF!)*100%,"")</f>
        <v/>
      </c>
      <c r="G1180" s="345"/>
      <c r="H1180" s="355"/>
    </row>
    <row r="1181" customHeight="1" spans="1:8">
      <c r="A1181" s="341">
        <v>2220114</v>
      </c>
      <c r="B1181" s="372" t="s">
        <v>966</v>
      </c>
      <c r="C1181" s="353"/>
      <c r="D1181" s="353"/>
      <c r="E1181" s="345" t="str">
        <f t="shared" si="18"/>
        <v/>
      </c>
      <c r="F1181" s="345" t="str">
        <f>IFERROR((D1181/#REF!)*100%,"")</f>
        <v/>
      </c>
      <c r="G1181" s="345"/>
      <c r="H1181" s="355"/>
    </row>
    <row r="1182" customHeight="1" spans="1:8">
      <c r="A1182" s="341">
        <v>2220115</v>
      </c>
      <c r="B1182" s="372" t="s">
        <v>967</v>
      </c>
      <c r="C1182" s="353"/>
      <c r="D1182" s="353"/>
      <c r="E1182" s="345" t="str">
        <f t="shared" si="18"/>
        <v/>
      </c>
      <c r="F1182" s="345" t="str">
        <f>IFERROR((D1182/#REF!)*100%,"")</f>
        <v/>
      </c>
      <c r="G1182" s="345"/>
      <c r="H1182" s="355"/>
    </row>
    <row r="1183" customHeight="1" spans="1:8">
      <c r="A1183" s="341">
        <v>2220118</v>
      </c>
      <c r="B1183" s="372" t="s">
        <v>968</v>
      </c>
      <c r="C1183" s="353"/>
      <c r="D1183" s="353"/>
      <c r="E1183" s="345" t="str">
        <f t="shared" si="18"/>
        <v/>
      </c>
      <c r="F1183" s="345" t="str">
        <f>IFERROR((D1183/#REF!)*100%,"")</f>
        <v/>
      </c>
      <c r="G1183" s="345"/>
      <c r="H1183" s="355"/>
    </row>
    <row r="1184" customHeight="1" spans="1:8">
      <c r="A1184" s="341">
        <v>2220119</v>
      </c>
      <c r="B1184" s="372" t="s">
        <v>969</v>
      </c>
      <c r="C1184" s="353"/>
      <c r="D1184" s="353"/>
      <c r="E1184" s="345" t="str">
        <f t="shared" si="18"/>
        <v/>
      </c>
      <c r="F1184" s="345" t="str">
        <f>IFERROR((D1184/#REF!)*100%,"")</f>
        <v/>
      </c>
      <c r="G1184" s="345"/>
      <c r="H1184" s="355"/>
    </row>
    <row r="1185" customHeight="1" spans="1:8">
      <c r="A1185" s="341">
        <v>2220120</v>
      </c>
      <c r="B1185" s="372" t="s">
        <v>970</v>
      </c>
      <c r="C1185" s="353"/>
      <c r="D1185" s="353"/>
      <c r="E1185" s="345" t="str">
        <f t="shared" si="18"/>
        <v/>
      </c>
      <c r="F1185" s="345" t="str">
        <f>IFERROR((D1185/#REF!)*100%,"")</f>
        <v/>
      </c>
      <c r="G1185" s="345"/>
      <c r="H1185" s="355"/>
    </row>
    <row r="1186" customHeight="1" spans="1:8">
      <c r="A1186" s="341">
        <v>2220121</v>
      </c>
      <c r="B1186" s="372" t="s">
        <v>971</v>
      </c>
      <c r="C1186" s="353"/>
      <c r="D1186" s="353"/>
      <c r="E1186" s="345" t="str">
        <f t="shared" ref="E1186:E1249" si="19">IFERROR((D1186/C1186)*100%,"")</f>
        <v/>
      </c>
      <c r="F1186" s="345" t="str">
        <f>IFERROR((D1186/#REF!)*100%,"")</f>
        <v/>
      </c>
      <c r="G1186" s="345"/>
      <c r="H1186" s="355"/>
    </row>
    <row r="1187" customHeight="1" spans="1:8">
      <c r="A1187" s="341">
        <v>2220150</v>
      </c>
      <c r="B1187" s="372" t="s">
        <v>74</v>
      </c>
      <c r="C1187" s="353"/>
      <c r="D1187" s="353"/>
      <c r="E1187" s="345" t="str">
        <f t="shared" si="19"/>
        <v/>
      </c>
      <c r="F1187" s="345" t="str">
        <f>IFERROR((D1187/#REF!)*100%,"")</f>
        <v/>
      </c>
      <c r="G1187" s="345"/>
      <c r="H1187" s="355"/>
    </row>
    <row r="1188" customHeight="1" spans="1:8">
      <c r="A1188" s="341">
        <v>2220199</v>
      </c>
      <c r="B1188" s="372" t="s">
        <v>972</v>
      </c>
      <c r="C1188" s="353"/>
      <c r="D1188" s="353"/>
      <c r="E1188" s="345" t="str">
        <f t="shared" si="19"/>
        <v/>
      </c>
      <c r="F1188" s="345" t="str">
        <f>IFERROR((D1188/#REF!)*100%,"")</f>
        <v/>
      </c>
      <c r="G1188" s="345"/>
      <c r="H1188" s="355"/>
    </row>
    <row r="1189" customHeight="1" spans="1:8">
      <c r="A1189" s="341">
        <v>22203</v>
      </c>
      <c r="B1189" s="372" t="s">
        <v>973</v>
      </c>
      <c r="C1189" s="359">
        <f>SUM(C1190:C1194)</f>
        <v>0</v>
      </c>
      <c r="D1189" s="359">
        <f>SUM(D1190:D1194)</f>
        <v>0</v>
      </c>
      <c r="E1189" s="345" t="str">
        <f t="shared" si="19"/>
        <v/>
      </c>
      <c r="F1189" s="345" t="str">
        <f>IFERROR((D1189/#REF!)*100%,"")</f>
        <v/>
      </c>
      <c r="G1189" s="345"/>
      <c r="H1189" s="352">
        <f>SUM(H1190:H1194)</f>
        <v>0</v>
      </c>
    </row>
    <row r="1190" customHeight="1" spans="1:8">
      <c r="A1190" s="341">
        <v>2220301</v>
      </c>
      <c r="B1190" s="372" t="s">
        <v>974</v>
      </c>
      <c r="C1190" s="353"/>
      <c r="D1190" s="353"/>
      <c r="E1190" s="345" t="str">
        <f t="shared" si="19"/>
        <v/>
      </c>
      <c r="F1190" s="345" t="str">
        <f>IFERROR((D1190/#REF!)*100%,"")</f>
        <v/>
      </c>
      <c r="G1190" s="345"/>
      <c r="H1190" s="355"/>
    </row>
    <row r="1191" customHeight="1" spans="1:8">
      <c r="A1191" s="341">
        <v>2220303</v>
      </c>
      <c r="B1191" s="377" t="s">
        <v>975</v>
      </c>
      <c r="C1191" s="353"/>
      <c r="D1191" s="353"/>
      <c r="E1191" s="345" t="str">
        <f t="shared" si="19"/>
        <v/>
      </c>
      <c r="F1191" s="345" t="str">
        <f>IFERROR((D1191/#REF!)*100%,"")</f>
        <v/>
      </c>
      <c r="G1191" s="345"/>
      <c r="H1191" s="355"/>
    </row>
    <row r="1192" customHeight="1" spans="1:8">
      <c r="A1192" s="341">
        <v>2220304</v>
      </c>
      <c r="B1192" s="372" t="s">
        <v>976</v>
      </c>
      <c r="C1192" s="353"/>
      <c r="D1192" s="353"/>
      <c r="E1192" s="345" t="str">
        <f t="shared" si="19"/>
        <v/>
      </c>
      <c r="F1192" s="345" t="str">
        <f>IFERROR((D1192/#REF!)*100%,"")</f>
        <v/>
      </c>
      <c r="G1192" s="345"/>
      <c r="H1192" s="355"/>
    </row>
    <row r="1193" customHeight="1" spans="1:8">
      <c r="A1193" s="341">
        <v>2220305</v>
      </c>
      <c r="B1193" s="372" t="s">
        <v>977</v>
      </c>
      <c r="C1193" s="353"/>
      <c r="D1193" s="353"/>
      <c r="E1193" s="345" t="str">
        <f t="shared" si="19"/>
        <v/>
      </c>
      <c r="F1193" s="345" t="str">
        <f>IFERROR((D1193/#REF!)*100%,"")</f>
        <v/>
      </c>
      <c r="G1193" s="345"/>
      <c r="H1193" s="355"/>
    </row>
    <row r="1194" customHeight="1" spans="1:8">
      <c r="A1194" s="341">
        <v>2220399</v>
      </c>
      <c r="B1194" s="372" t="s">
        <v>978</v>
      </c>
      <c r="C1194" s="353"/>
      <c r="D1194" s="353"/>
      <c r="E1194" s="345" t="str">
        <f t="shared" si="19"/>
        <v/>
      </c>
      <c r="F1194" s="345" t="str">
        <f>IFERROR((D1194/#REF!)*100%,"")</f>
        <v/>
      </c>
      <c r="G1194" s="345"/>
      <c r="H1194" s="355"/>
    </row>
    <row r="1195" customHeight="1" spans="1:8">
      <c r="A1195" s="341">
        <v>22204</v>
      </c>
      <c r="B1195" s="372" t="s">
        <v>979</v>
      </c>
      <c r="C1195" s="359">
        <f>SUM(C1196:C1200)</f>
        <v>0</v>
      </c>
      <c r="D1195" s="359">
        <f>SUM(D1196:D1200)</f>
        <v>0</v>
      </c>
      <c r="E1195" s="345" t="str">
        <f t="shared" si="19"/>
        <v/>
      </c>
      <c r="F1195" s="345" t="str">
        <f>IFERROR((D1195/#REF!)*100%,"")</f>
        <v/>
      </c>
      <c r="G1195" s="345"/>
      <c r="H1195" s="352">
        <f>SUM(H1196:H1200)</f>
        <v>0</v>
      </c>
    </row>
    <row r="1196" customHeight="1" spans="1:8">
      <c r="A1196" s="341">
        <v>2220401</v>
      </c>
      <c r="B1196" s="372" t="s">
        <v>980</v>
      </c>
      <c r="C1196" s="353"/>
      <c r="D1196" s="353"/>
      <c r="E1196" s="345" t="str">
        <f t="shared" si="19"/>
        <v/>
      </c>
      <c r="F1196" s="345" t="str">
        <f>IFERROR((D1196/#REF!)*100%,"")</f>
        <v/>
      </c>
      <c r="G1196" s="345"/>
      <c r="H1196" s="355"/>
    </row>
    <row r="1197" customHeight="1" spans="1:8">
      <c r="A1197" s="341">
        <v>2220402</v>
      </c>
      <c r="B1197" s="372" t="s">
        <v>981</v>
      </c>
      <c r="C1197" s="353"/>
      <c r="D1197" s="353"/>
      <c r="E1197" s="345" t="str">
        <f t="shared" si="19"/>
        <v/>
      </c>
      <c r="F1197" s="345" t="str">
        <f>IFERROR((D1197/#REF!)*100%,"")</f>
        <v/>
      </c>
      <c r="G1197" s="345"/>
      <c r="H1197" s="355"/>
    </row>
    <row r="1198" customHeight="1" spans="1:8">
      <c r="A1198" s="341">
        <v>2220403</v>
      </c>
      <c r="B1198" s="372" t="s">
        <v>982</v>
      </c>
      <c r="C1198" s="353"/>
      <c r="D1198" s="353"/>
      <c r="E1198" s="345" t="str">
        <f t="shared" si="19"/>
        <v/>
      </c>
      <c r="F1198" s="345" t="str">
        <f>IFERROR((D1198/#REF!)*100%,"")</f>
        <v/>
      </c>
      <c r="G1198" s="345"/>
      <c r="H1198" s="355"/>
    </row>
    <row r="1199" customHeight="1" spans="1:8">
      <c r="A1199" s="341">
        <v>2220404</v>
      </c>
      <c r="B1199" s="372" t="s">
        <v>983</v>
      </c>
      <c r="C1199" s="353"/>
      <c r="D1199" s="353"/>
      <c r="E1199" s="345" t="str">
        <f t="shared" si="19"/>
        <v/>
      </c>
      <c r="F1199" s="345" t="str">
        <f>IFERROR((D1199/#REF!)*100%,"")</f>
        <v/>
      </c>
      <c r="G1199" s="345"/>
      <c r="H1199" s="355"/>
    </row>
    <row r="1200" customHeight="1" spans="1:8">
      <c r="A1200" s="341">
        <v>2220499</v>
      </c>
      <c r="B1200" s="372" t="s">
        <v>984</v>
      </c>
      <c r="C1200" s="353"/>
      <c r="D1200" s="353"/>
      <c r="E1200" s="345" t="str">
        <f t="shared" si="19"/>
        <v/>
      </c>
      <c r="F1200" s="345" t="str">
        <f>IFERROR((D1200/#REF!)*100%,"")</f>
        <v/>
      </c>
      <c r="G1200" s="345"/>
      <c r="H1200" s="355"/>
    </row>
    <row r="1201" customHeight="1" spans="1:8">
      <c r="A1201" s="341">
        <v>22205</v>
      </c>
      <c r="B1201" s="372" t="s">
        <v>985</v>
      </c>
      <c r="C1201" s="359">
        <f>SUM(C1202:C1213)</f>
        <v>0</v>
      </c>
      <c r="D1201" s="359">
        <f>SUM(D1202:D1213)</f>
        <v>0</v>
      </c>
      <c r="E1201" s="345" t="str">
        <f t="shared" si="19"/>
        <v/>
      </c>
      <c r="F1201" s="345" t="str">
        <f>IFERROR((D1201/#REF!)*100%,"")</f>
        <v/>
      </c>
      <c r="G1201" s="345"/>
      <c r="H1201" s="352">
        <f>SUM(H1202:H1213)</f>
        <v>0</v>
      </c>
    </row>
    <row r="1202" customHeight="1" spans="1:8">
      <c r="A1202" s="341">
        <v>2220501</v>
      </c>
      <c r="B1202" s="372" t="s">
        <v>986</v>
      </c>
      <c r="C1202" s="353"/>
      <c r="D1202" s="353"/>
      <c r="E1202" s="345" t="str">
        <f t="shared" si="19"/>
        <v/>
      </c>
      <c r="F1202" s="345" t="str">
        <f>IFERROR((D1202/#REF!)*100%,"")</f>
        <v/>
      </c>
      <c r="G1202" s="345"/>
      <c r="H1202" s="355"/>
    </row>
    <row r="1203" customHeight="1" spans="1:8">
      <c r="A1203" s="341">
        <v>2220502</v>
      </c>
      <c r="B1203" s="372" t="s">
        <v>987</v>
      </c>
      <c r="C1203" s="353"/>
      <c r="D1203" s="353"/>
      <c r="E1203" s="345" t="str">
        <f t="shared" si="19"/>
        <v/>
      </c>
      <c r="F1203" s="345" t="str">
        <f>IFERROR((D1203/#REF!)*100%,"")</f>
        <v/>
      </c>
      <c r="G1203" s="345"/>
      <c r="H1203" s="355"/>
    </row>
    <row r="1204" customHeight="1" spans="1:8">
      <c r="A1204" s="341">
        <v>2220503</v>
      </c>
      <c r="B1204" s="372" t="s">
        <v>988</v>
      </c>
      <c r="C1204" s="353"/>
      <c r="D1204" s="353"/>
      <c r="E1204" s="345" t="str">
        <f t="shared" si="19"/>
        <v/>
      </c>
      <c r="F1204" s="345" t="str">
        <f>IFERROR((D1204/#REF!)*100%,"")</f>
        <v/>
      </c>
      <c r="G1204" s="345"/>
      <c r="H1204" s="355"/>
    </row>
    <row r="1205" customHeight="1" spans="1:8">
      <c r="A1205" s="341">
        <v>2220504</v>
      </c>
      <c r="B1205" s="372" t="s">
        <v>989</v>
      </c>
      <c r="C1205" s="353"/>
      <c r="D1205" s="353"/>
      <c r="E1205" s="345" t="str">
        <f t="shared" si="19"/>
        <v/>
      </c>
      <c r="F1205" s="345" t="str">
        <f>IFERROR((D1205/#REF!)*100%,"")</f>
        <v/>
      </c>
      <c r="G1205" s="345"/>
      <c r="H1205" s="355"/>
    </row>
    <row r="1206" customHeight="1" spans="1:8">
      <c r="A1206" s="341">
        <v>2220505</v>
      </c>
      <c r="B1206" s="372" t="s">
        <v>990</v>
      </c>
      <c r="C1206" s="353"/>
      <c r="D1206" s="353"/>
      <c r="E1206" s="345" t="str">
        <f t="shared" si="19"/>
        <v/>
      </c>
      <c r="F1206" s="345" t="str">
        <f>IFERROR((D1206/#REF!)*100%,"")</f>
        <v/>
      </c>
      <c r="G1206" s="345"/>
      <c r="H1206" s="355"/>
    </row>
    <row r="1207" customHeight="1" spans="1:8">
      <c r="A1207" s="341">
        <v>2220506</v>
      </c>
      <c r="B1207" s="372" t="s">
        <v>991</v>
      </c>
      <c r="C1207" s="353"/>
      <c r="D1207" s="353"/>
      <c r="E1207" s="345" t="str">
        <f t="shared" si="19"/>
        <v/>
      </c>
      <c r="F1207" s="345" t="str">
        <f>IFERROR((D1207/#REF!)*100%,"")</f>
        <v/>
      </c>
      <c r="G1207" s="345"/>
      <c r="H1207" s="355"/>
    </row>
    <row r="1208" customHeight="1" spans="1:8">
      <c r="A1208" s="341">
        <v>2220507</v>
      </c>
      <c r="B1208" s="372" t="s">
        <v>992</v>
      </c>
      <c r="C1208" s="353"/>
      <c r="D1208" s="353"/>
      <c r="E1208" s="345" t="str">
        <f t="shared" si="19"/>
        <v/>
      </c>
      <c r="F1208" s="345" t="str">
        <f>IFERROR((D1208/#REF!)*100%,"")</f>
        <v/>
      </c>
      <c r="G1208" s="345"/>
      <c r="H1208" s="355"/>
    </row>
    <row r="1209" customHeight="1" spans="1:8">
      <c r="A1209" s="341">
        <v>2220508</v>
      </c>
      <c r="B1209" s="372" t="s">
        <v>993</v>
      </c>
      <c r="C1209" s="353"/>
      <c r="D1209" s="353"/>
      <c r="E1209" s="345" t="str">
        <f t="shared" si="19"/>
        <v/>
      </c>
      <c r="F1209" s="345" t="str">
        <f>IFERROR((D1209/#REF!)*100%,"")</f>
        <v/>
      </c>
      <c r="G1209" s="345"/>
      <c r="H1209" s="355"/>
    </row>
    <row r="1210" customHeight="1" spans="1:8">
      <c r="A1210" s="341">
        <v>2220509</v>
      </c>
      <c r="B1210" s="372" t="s">
        <v>994</v>
      </c>
      <c r="C1210" s="353"/>
      <c r="D1210" s="353"/>
      <c r="E1210" s="345" t="str">
        <f t="shared" si="19"/>
        <v/>
      </c>
      <c r="F1210" s="345" t="str">
        <f>IFERROR((D1210/#REF!)*100%,"")</f>
        <v/>
      </c>
      <c r="G1210" s="345"/>
      <c r="H1210" s="355"/>
    </row>
    <row r="1211" customHeight="1" spans="1:8">
      <c r="A1211" s="341">
        <v>2220510</v>
      </c>
      <c r="B1211" s="372" t="s">
        <v>995</v>
      </c>
      <c r="C1211" s="353"/>
      <c r="D1211" s="353"/>
      <c r="E1211" s="345" t="str">
        <f t="shared" si="19"/>
        <v/>
      </c>
      <c r="F1211" s="345" t="str">
        <f>IFERROR((D1211/#REF!)*100%,"")</f>
        <v/>
      </c>
      <c r="G1211" s="345"/>
      <c r="H1211" s="355"/>
    </row>
    <row r="1212" customHeight="1" spans="1:8">
      <c r="A1212" s="341">
        <v>2220511</v>
      </c>
      <c r="B1212" s="372" t="s">
        <v>996</v>
      </c>
      <c r="C1212" s="353"/>
      <c r="D1212" s="353"/>
      <c r="E1212" s="345" t="str">
        <f t="shared" si="19"/>
        <v/>
      </c>
      <c r="F1212" s="345" t="str">
        <f>IFERROR((D1212/#REF!)*100%,"")</f>
        <v/>
      </c>
      <c r="G1212" s="345"/>
      <c r="H1212" s="355"/>
    </row>
    <row r="1213" customHeight="1" spans="1:8">
      <c r="A1213" s="341">
        <v>2220599</v>
      </c>
      <c r="B1213" s="372" t="s">
        <v>997</v>
      </c>
      <c r="C1213" s="353"/>
      <c r="D1213" s="353"/>
      <c r="E1213" s="345" t="str">
        <f t="shared" si="19"/>
        <v/>
      </c>
      <c r="F1213" s="345" t="str">
        <f>IFERROR((D1213/#REF!)*100%,"")</f>
        <v/>
      </c>
      <c r="G1213" s="345"/>
      <c r="H1213" s="355"/>
    </row>
    <row r="1214" customHeight="1" spans="1:8">
      <c r="A1214" s="341">
        <v>224</v>
      </c>
      <c r="B1214" s="372" t="s">
        <v>998</v>
      </c>
      <c r="C1214" s="364">
        <f>C1215+C1226+C1233+C1241+C1254+C1258+C1262</f>
        <v>105.07</v>
      </c>
      <c r="D1214" s="364">
        <f>D1215+D1226+D1233+D1241+D1254+D1258+D1262</f>
        <v>241</v>
      </c>
      <c r="E1214" s="345">
        <f t="shared" si="19"/>
        <v>2.29370895593414</v>
      </c>
      <c r="F1214" s="345" t="str">
        <f>IFERROR((D1214/#REF!)*100%,"")</f>
        <v/>
      </c>
      <c r="G1214" s="346"/>
      <c r="H1214" s="366">
        <f>H1215+H1226+H1233+H1241+H1254+H1258+H1262</f>
        <v>0</v>
      </c>
    </row>
    <row r="1215" customHeight="1" spans="1:8">
      <c r="A1215" s="341">
        <v>22401</v>
      </c>
      <c r="B1215" s="372" t="s">
        <v>999</v>
      </c>
      <c r="C1215" s="359">
        <f>SUM(C1216:C1225)</f>
        <v>105.07</v>
      </c>
      <c r="D1215" s="359">
        <f>SUM(D1216:D1225)</f>
        <v>109</v>
      </c>
      <c r="E1215" s="345">
        <f t="shared" si="19"/>
        <v>1.03740363567146</v>
      </c>
      <c r="F1215" s="345" t="str">
        <f>IFERROR((D1215/#REF!)*100%,"")</f>
        <v/>
      </c>
      <c r="G1215" s="345"/>
      <c r="H1215" s="352">
        <f>SUM(H1216:H1225)</f>
        <v>0</v>
      </c>
    </row>
    <row r="1216" customHeight="1" spans="1:8">
      <c r="A1216" s="341">
        <v>2240101</v>
      </c>
      <c r="B1216" s="372" t="s">
        <v>65</v>
      </c>
      <c r="C1216" s="353">
        <v>68.67</v>
      </c>
      <c r="D1216" s="353"/>
      <c r="E1216" s="345">
        <f t="shared" si="19"/>
        <v>0</v>
      </c>
      <c r="F1216" s="345" t="str">
        <f>IFERROR((D1216/#REF!)*100%,"")</f>
        <v/>
      </c>
      <c r="G1216" s="345"/>
      <c r="H1216" s="355"/>
    </row>
    <row r="1217" customHeight="1" spans="1:8">
      <c r="A1217" s="341">
        <v>2240102</v>
      </c>
      <c r="B1217" s="372" t="s">
        <v>66</v>
      </c>
      <c r="C1217" s="353"/>
      <c r="D1217" s="353">
        <v>67</v>
      </c>
      <c r="E1217" s="345" t="str">
        <f t="shared" si="19"/>
        <v/>
      </c>
      <c r="F1217" s="345" t="str">
        <f>IFERROR((D1217/#REF!)*100%,"")</f>
        <v/>
      </c>
      <c r="G1217" s="345"/>
      <c r="H1217" s="355"/>
    </row>
    <row r="1218" customHeight="1" spans="1:8">
      <c r="A1218" s="341">
        <v>2240103</v>
      </c>
      <c r="B1218" s="372" t="s">
        <v>67</v>
      </c>
      <c r="C1218" s="353"/>
      <c r="D1218" s="353">
        <v>12</v>
      </c>
      <c r="E1218" s="345" t="str">
        <f t="shared" si="19"/>
        <v/>
      </c>
      <c r="F1218" s="345" t="str">
        <f>IFERROR((D1218/#REF!)*100%,"")</f>
        <v/>
      </c>
      <c r="G1218" s="345"/>
      <c r="H1218" s="355"/>
    </row>
    <row r="1219" customHeight="1" spans="1:8">
      <c r="A1219" s="341">
        <v>2240104</v>
      </c>
      <c r="B1219" s="372" t="s">
        <v>1000</v>
      </c>
      <c r="C1219" s="353"/>
      <c r="D1219" s="353"/>
      <c r="E1219" s="345" t="str">
        <f t="shared" si="19"/>
        <v/>
      </c>
      <c r="F1219" s="345" t="str">
        <f>IFERROR((D1219/#REF!)*100%,"")</f>
        <v/>
      </c>
      <c r="G1219" s="345"/>
      <c r="H1219" s="355"/>
    </row>
    <row r="1220" customHeight="1" spans="1:8">
      <c r="A1220" s="341">
        <v>2240105</v>
      </c>
      <c r="B1220" s="372" t="s">
        <v>1001</v>
      </c>
      <c r="C1220" s="353"/>
      <c r="D1220" s="353"/>
      <c r="E1220" s="345" t="str">
        <f t="shared" si="19"/>
        <v/>
      </c>
      <c r="F1220" s="345" t="str">
        <f>IFERROR((D1220/#REF!)*100%,"")</f>
        <v/>
      </c>
      <c r="G1220" s="345"/>
      <c r="H1220" s="355"/>
    </row>
    <row r="1221" customHeight="1" spans="1:8">
      <c r="A1221" s="341">
        <v>2240106</v>
      </c>
      <c r="B1221" s="372" t="s">
        <v>1002</v>
      </c>
      <c r="C1221" s="353">
        <v>36.4</v>
      </c>
      <c r="D1221" s="353">
        <v>24</v>
      </c>
      <c r="E1221" s="345">
        <f t="shared" si="19"/>
        <v>0.659340659340659</v>
      </c>
      <c r="F1221" s="345" t="str">
        <f>IFERROR((D1221/#REF!)*100%,"")</f>
        <v/>
      </c>
      <c r="G1221" s="345"/>
      <c r="H1221" s="355"/>
    </row>
    <row r="1222" customHeight="1" spans="1:8">
      <c r="A1222" s="341">
        <v>2240108</v>
      </c>
      <c r="B1222" s="372" t="s">
        <v>1003</v>
      </c>
      <c r="C1222" s="353"/>
      <c r="D1222" s="353"/>
      <c r="E1222" s="345" t="str">
        <f t="shared" si="19"/>
        <v/>
      </c>
      <c r="F1222" s="345" t="str">
        <f>IFERROR((D1222/#REF!)*100%,"")</f>
        <v/>
      </c>
      <c r="G1222" s="345"/>
      <c r="H1222" s="355"/>
    </row>
    <row r="1223" customHeight="1" spans="1:8">
      <c r="A1223" s="341">
        <v>2240109</v>
      </c>
      <c r="B1223" s="372" t="s">
        <v>1004</v>
      </c>
      <c r="C1223" s="353"/>
      <c r="D1223" s="353">
        <v>6</v>
      </c>
      <c r="E1223" s="345" t="str">
        <f t="shared" si="19"/>
        <v/>
      </c>
      <c r="F1223" s="345" t="str">
        <f>IFERROR((D1223/#REF!)*100%,"")</f>
        <v/>
      </c>
      <c r="G1223" s="345"/>
      <c r="H1223" s="355"/>
    </row>
    <row r="1224" customHeight="1" spans="1:8">
      <c r="A1224" s="341">
        <v>2240150</v>
      </c>
      <c r="B1224" s="372" t="s">
        <v>74</v>
      </c>
      <c r="C1224" s="353"/>
      <c r="D1224" s="353"/>
      <c r="E1224" s="345" t="str">
        <f t="shared" si="19"/>
        <v/>
      </c>
      <c r="F1224" s="345" t="str">
        <f>IFERROR((D1224/#REF!)*100%,"")</f>
        <v/>
      </c>
      <c r="G1224" s="345"/>
      <c r="H1224" s="355"/>
    </row>
    <row r="1225" customHeight="1" spans="1:8">
      <c r="A1225" s="341">
        <v>2240199</v>
      </c>
      <c r="B1225" s="372" t="s">
        <v>1005</v>
      </c>
      <c r="C1225" s="353"/>
      <c r="D1225" s="353"/>
      <c r="E1225" s="345" t="str">
        <f t="shared" si="19"/>
        <v/>
      </c>
      <c r="F1225" s="345" t="str">
        <f>IFERROR((D1225/#REF!)*100%,"")</f>
        <v/>
      </c>
      <c r="G1225" s="345"/>
      <c r="H1225" s="355"/>
    </row>
    <row r="1226" customHeight="1" spans="1:8">
      <c r="A1226" s="341">
        <v>22402</v>
      </c>
      <c r="B1226" s="372" t="s">
        <v>1006</v>
      </c>
      <c r="C1226" s="359">
        <f>SUM(C1227:C1232)</f>
        <v>0</v>
      </c>
      <c r="D1226" s="359">
        <f>SUM(D1227:D1232)</f>
        <v>132</v>
      </c>
      <c r="E1226" s="345" t="str">
        <f t="shared" si="19"/>
        <v/>
      </c>
      <c r="F1226" s="345" t="str">
        <f>IFERROR((D1226/#REF!)*100%,"")</f>
        <v/>
      </c>
      <c r="G1226" s="345"/>
      <c r="H1226" s="352">
        <f>SUM(H1227:H1232)</f>
        <v>0</v>
      </c>
    </row>
    <row r="1227" customHeight="1" spans="1:8">
      <c r="A1227" s="341">
        <v>2240201</v>
      </c>
      <c r="B1227" s="372" t="s">
        <v>65</v>
      </c>
      <c r="C1227" s="353"/>
      <c r="D1227" s="353">
        <v>132</v>
      </c>
      <c r="E1227" s="345" t="str">
        <f t="shared" si="19"/>
        <v/>
      </c>
      <c r="F1227" s="345" t="str">
        <f>IFERROR((D1227/#REF!)*100%,"")</f>
        <v/>
      </c>
      <c r="G1227" s="345"/>
      <c r="H1227" s="355"/>
    </row>
    <row r="1228" customHeight="1" spans="1:8">
      <c r="A1228" s="341">
        <v>2240202</v>
      </c>
      <c r="B1228" s="372" t="s">
        <v>66</v>
      </c>
      <c r="C1228" s="353"/>
      <c r="D1228" s="353"/>
      <c r="E1228" s="345" t="str">
        <f t="shared" si="19"/>
        <v/>
      </c>
      <c r="F1228" s="345" t="str">
        <f>IFERROR((D1228/#REF!)*100%,"")</f>
        <v/>
      </c>
      <c r="G1228" s="345"/>
      <c r="H1228" s="355"/>
    </row>
    <row r="1229" customHeight="1" spans="1:8">
      <c r="A1229" s="341">
        <v>2240203</v>
      </c>
      <c r="B1229" s="372" t="s">
        <v>67</v>
      </c>
      <c r="C1229" s="353"/>
      <c r="D1229" s="353"/>
      <c r="E1229" s="345" t="str">
        <f t="shared" si="19"/>
        <v/>
      </c>
      <c r="F1229" s="345" t="str">
        <f>IFERROR((D1229/#REF!)*100%,"")</f>
        <v/>
      </c>
      <c r="G1229" s="345"/>
      <c r="H1229" s="355"/>
    </row>
    <row r="1230" customHeight="1" spans="1:8">
      <c r="A1230" s="341">
        <v>2240204</v>
      </c>
      <c r="B1230" s="372" t="s">
        <v>1007</v>
      </c>
      <c r="C1230" s="353"/>
      <c r="D1230" s="353"/>
      <c r="E1230" s="345" t="str">
        <f t="shared" si="19"/>
        <v/>
      </c>
      <c r="F1230" s="345" t="str">
        <f>IFERROR((D1230/#REF!)*100%,"")</f>
        <v/>
      </c>
      <c r="G1230" s="345"/>
      <c r="H1230" s="355"/>
    </row>
    <row r="1231" customHeight="1" spans="1:9">
      <c r="A1231" s="341">
        <v>2240250</v>
      </c>
      <c r="B1231" s="377" t="s">
        <v>74</v>
      </c>
      <c r="C1231" s="353"/>
      <c r="D1231" s="353"/>
      <c r="E1231" s="345" t="str">
        <f t="shared" si="19"/>
        <v/>
      </c>
      <c r="F1231" s="345" t="str">
        <f>IFERROR((D1231/#REF!)*100%,"")</f>
        <v/>
      </c>
      <c r="G1231" s="345"/>
      <c r="H1231" s="355"/>
      <c r="I1231" s="371"/>
    </row>
    <row r="1232" customHeight="1" spans="1:8">
      <c r="A1232" s="341">
        <v>2240299</v>
      </c>
      <c r="B1232" s="372" t="s">
        <v>1008</v>
      </c>
      <c r="C1232" s="353"/>
      <c r="D1232" s="353"/>
      <c r="E1232" s="345" t="str">
        <f t="shared" si="19"/>
        <v/>
      </c>
      <c r="F1232" s="345" t="str">
        <f>IFERROR((D1232/#REF!)*100%,"")</f>
        <v/>
      </c>
      <c r="G1232" s="345"/>
      <c r="H1232" s="355"/>
    </row>
    <row r="1233" customHeight="1" spans="1:8">
      <c r="A1233" s="341">
        <v>22404</v>
      </c>
      <c r="B1233" s="372" t="s">
        <v>1009</v>
      </c>
      <c r="C1233" s="359">
        <f>SUM(C1234:C1240)</f>
        <v>0</v>
      </c>
      <c r="D1233" s="359">
        <f>SUM(D1234:D1240)</f>
        <v>0</v>
      </c>
      <c r="E1233" s="345" t="str">
        <f t="shared" si="19"/>
        <v/>
      </c>
      <c r="F1233" s="345" t="str">
        <f>IFERROR((D1233/#REF!)*100%,"")</f>
        <v/>
      </c>
      <c r="G1233" s="345"/>
      <c r="H1233" s="352">
        <f>SUM(H1234:H1240)</f>
        <v>0</v>
      </c>
    </row>
    <row r="1234" customHeight="1" spans="1:8">
      <c r="A1234" s="341">
        <v>2240401</v>
      </c>
      <c r="B1234" s="372" t="s">
        <v>65</v>
      </c>
      <c r="C1234" s="353"/>
      <c r="D1234" s="353"/>
      <c r="E1234" s="345" t="str">
        <f t="shared" si="19"/>
        <v/>
      </c>
      <c r="F1234" s="345" t="str">
        <f>IFERROR((D1234/#REF!)*100%,"")</f>
        <v/>
      </c>
      <c r="G1234" s="345"/>
      <c r="H1234" s="355"/>
    </row>
    <row r="1235" customHeight="1" spans="1:8">
      <c r="A1235" s="341">
        <v>2240402</v>
      </c>
      <c r="B1235" s="372" t="s">
        <v>66</v>
      </c>
      <c r="C1235" s="353"/>
      <c r="D1235" s="353"/>
      <c r="E1235" s="345" t="str">
        <f t="shared" si="19"/>
        <v/>
      </c>
      <c r="F1235" s="345" t="str">
        <f>IFERROR((D1235/#REF!)*100%,"")</f>
        <v/>
      </c>
      <c r="G1235" s="345"/>
      <c r="H1235" s="355"/>
    </row>
    <row r="1236" customHeight="1" spans="1:8">
      <c r="A1236" s="341">
        <v>2240403</v>
      </c>
      <c r="B1236" s="372" t="s">
        <v>67</v>
      </c>
      <c r="C1236" s="353"/>
      <c r="D1236" s="353"/>
      <c r="E1236" s="345" t="str">
        <f t="shared" si="19"/>
        <v/>
      </c>
      <c r="F1236" s="345" t="str">
        <f>IFERROR((D1236/#REF!)*100%,"")</f>
        <v/>
      </c>
      <c r="G1236" s="345"/>
      <c r="H1236" s="355"/>
    </row>
    <row r="1237" customHeight="1" spans="1:8">
      <c r="A1237" s="341">
        <v>2240404</v>
      </c>
      <c r="B1237" s="372" t="s">
        <v>1010</v>
      </c>
      <c r="C1237" s="353"/>
      <c r="D1237" s="353"/>
      <c r="E1237" s="345" t="str">
        <f t="shared" si="19"/>
        <v/>
      </c>
      <c r="F1237" s="345" t="str">
        <f>IFERROR((D1237/#REF!)*100%,"")</f>
        <v/>
      </c>
      <c r="G1237" s="345"/>
      <c r="H1237" s="355"/>
    </row>
    <row r="1238" customHeight="1" spans="1:8">
      <c r="A1238" s="341">
        <v>2240405</v>
      </c>
      <c r="B1238" s="372" t="s">
        <v>1011</v>
      </c>
      <c r="C1238" s="353"/>
      <c r="D1238" s="353"/>
      <c r="E1238" s="345" t="str">
        <f t="shared" si="19"/>
        <v/>
      </c>
      <c r="F1238" s="345" t="str">
        <f>IFERROR((D1238/#REF!)*100%,"")</f>
        <v/>
      </c>
      <c r="G1238" s="345"/>
      <c r="H1238" s="355"/>
    </row>
    <row r="1239" customHeight="1" spans="1:8">
      <c r="A1239" s="341">
        <v>2240450</v>
      </c>
      <c r="B1239" s="372" t="s">
        <v>74</v>
      </c>
      <c r="C1239" s="353"/>
      <c r="D1239" s="353"/>
      <c r="E1239" s="345" t="str">
        <f t="shared" si="19"/>
        <v/>
      </c>
      <c r="F1239" s="345" t="str">
        <f>IFERROR((D1239/#REF!)*100%,"")</f>
        <v/>
      </c>
      <c r="G1239" s="345"/>
      <c r="H1239" s="355"/>
    </row>
    <row r="1240" customHeight="1" spans="1:8">
      <c r="A1240" s="341">
        <v>2240499</v>
      </c>
      <c r="B1240" s="372" t="s">
        <v>1012</v>
      </c>
      <c r="C1240" s="353"/>
      <c r="D1240" s="353"/>
      <c r="E1240" s="345" t="str">
        <f t="shared" si="19"/>
        <v/>
      </c>
      <c r="F1240" s="345" t="str">
        <f>IFERROR((D1240/#REF!)*100%,"")</f>
        <v/>
      </c>
      <c r="G1240" s="345"/>
      <c r="H1240" s="355"/>
    </row>
    <row r="1241" customHeight="1" spans="1:8">
      <c r="A1241" s="341">
        <v>22405</v>
      </c>
      <c r="B1241" s="372" t="s">
        <v>1013</v>
      </c>
      <c r="C1241" s="359">
        <f>SUM(C1242:C1253)</f>
        <v>0</v>
      </c>
      <c r="D1241" s="359">
        <f>SUM(D1242:D1253)</f>
        <v>0</v>
      </c>
      <c r="E1241" s="345" t="str">
        <f t="shared" si="19"/>
        <v/>
      </c>
      <c r="F1241" s="345" t="str">
        <f>IFERROR((D1241/#REF!)*100%,"")</f>
        <v/>
      </c>
      <c r="G1241" s="345"/>
      <c r="H1241" s="352">
        <f>SUM(H1242:H1253)</f>
        <v>0</v>
      </c>
    </row>
    <row r="1242" customHeight="1" spans="1:8">
      <c r="A1242" s="341">
        <v>2240501</v>
      </c>
      <c r="B1242" s="372" t="s">
        <v>65</v>
      </c>
      <c r="C1242" s="353"/>
      <c r="D1242" s="353"/>
      <c r="E1242" s="345" t="str">
        <f t="shared" si="19"/>
        <v/>
      </c>
      <c r="F1242" s="345" t="str">
        <f>IFERROR((D1242/#REF!)*100%,"")</f>
        <v/>
      </c>
      <c r="G1242" s="345"/>
      <c r="H1242" s="355"/>
    </row>
    <row r="1243" customHeight="1" spans="1:8">
      <c r="A1243" s="341">
        <v>2240502</v>
      </c>
      <c r="B1243" s="372" t="s">
        <v>66</v>
      </c>
      <c r="C1243" s="353"/>
      <c r="D1243" s="353"/>
      <c r="E1243" s="345" t="str">
        <f t="shared" si="19"/>
        <v/>
      </c>
      <c r="F1243" s="345" t="str">
        <f>IFERROR((D1243/#REF!)*100%,"")</f>
        <v/>
      </c>
      <c r="G1243" s="345"/>
      <c r="H1243" s="355"/>
    </row>
    <row r="1244" customHeight="1" spans="1:8">
      <c r="A1244" s="341">
        <v>2240503</v>
      </c>
      <c r="B1244" s="372" t="s">
        <v>67</v>
      </c>
      <c r="C1244" s="353"/>
      <c r="D1244" s="353"/>
      <c r="E1244" s="345" t="str">
        <f t="shared" si="19"/>
        <v/>
      </c>
      <c r="F1244" s="345" t="str">
        <f>IFERROR((D1244/#REF!)*100%,"")</f>
        <v/>
      </c>
      <c r="G1244" s="345"/>
      <c r="H1244" s="355"/>
    </row>
    <row r="1245" customHeight="1" spans="1:8">
      <c r="A1245" s="341">
        <v>2240504</v>
      </c>
      <c r="B1245" s="372" t="s">
        <v>1014</v>
      </c>
      <c r="C1245" s="353"/>
      <c r="D1245" s="353"/>
      <c r="E1245" s="345" t="str">
        <f t="shared" si="19"/>
        <v/>
      </c>
      <c r="F1245" s="345" t="str">
        <f>IFERROR((D1245/#REF!)*100%,"")</f>
        <v/>
      </c>
      <c r="G1245" s="345"/>
      <c r="H1245" s="355"/>
    </row>
    <row r="1246" customHeight="1" spans="1:8">
      <c r="A1246" s="341">
        <v>2240505</v>
      </c>
      <c r="B1246" s="372" t="s">
        <v>1015</v>
      </c>
      <c r="C1246" s="353"/>
      <c r="D1246" s="353"/>
      <c r="E1246" s="345" t="str">
        <f t="shared" si="19"/>
        <v/>
      </c>
      <c r="F1246" s="345" t="str">
        <f>IFERROR((D1246/#REF!)*100%,"")</f>
        <v/>
      </c>
      <c r="G1246" s="345"/>
      <c r="H1246" s="355"/>
    </row>
    <row r="1247" customHeight="1" spans="1:8">
      <c r="A1247" s="341">
        <v>2240506</v>
      </c>
      <c r="B1247" s="372" t="s">
        <v>1016</v>
      </c>
      <c r="C1247" s="353"/>
      <c r="D1247" s="353"/>
      <c r="E1247" s="345" t="str">
        <f t="shared" si="19"/>
        <v/>
      </c>
      <c r="F1247" s="345" t="str">
        <f>IFERROR((D1247/#REF!)*100%,"")</f>
        <v/>
      </c>
      <c r="G1247" s="345"/>
      <c r="H1247" s="355"/>
    </row>
    <row r="1248" customHeight="1" spans="1:8">
      <c r="A1248" s="341">
        <v>2240507</v>
      </c>
      <c r="B1248" s="372" t="s">
        <v>1017</v>
      </c>
      <c r="C1248" s="353"/>
      <c r="D1248" s="353"/>
      <c r="E1248" s="345" t="str">
        <f t="shared" si="19"/>
        <v/>
      </c>
      <c r="F1248" s="345" t="str">
        <f>IFERROR((D1248/#REF!)*100%,"")</f>
        <v/>
      </c>
      <c r="G1248" s="345"/>
      <c r="H1248" s="355"/>
    </row>
    <row r="1249" customHeight="1" spans="1:8">
      <c r="A1249" s="341">
        <v>2240508</v>
      </c>
      <c r="B1249" s="372" t="s">
        <v>1018</v>
      </c>
      <c r="C1249" s="353"/>
      <c r="D1249" s="353"/>
      <c r="E1249" s="345" t="str">
        <f t="shared" si="19"/>
        <v/>
      </c>
      <c r="F1249" s="345" t="str">
        <f>IFERROR((D1249/#REF!)*100%,"")</f>
        <v/>
      </c>
      <c r="G1249" s="345"/>
      <c r="H1249" s="355"/>
    </row>
    <row r="1250" customHeight="1" spans="1:8">
      <c r="A1250" s="341">
        <v>2240509</v>
      </c>
      <c r="B1250" s="372" t="s">
        <v>1019</v>
      </c>
      <c r="C1250" s="353"/>
      <c r="D1250" s="353"/>
      <c r="E1250" s="345" t="str">
        <f t="shared" ref="E1250:E1275" si="20">IFERROR((D1250/C1250)*100%,"")</f>
        <v/>
      </c>
      <c r="F1250" s="345" t="str">
        <f>IFERROR((D1250/#REF!)*100%,"")</f>
        <v/>
      </c>
      <c r="G1250" s="345"/>
      <c r="H1250" s="355"/>
    </row>
    <row r="1251" customHeight="1" spans="1:8">
      <c r="A1251" s="341">
        <v>2240510</v>
      </c>
      <c r="B1251" s="372" t="s">
        <v>1020</v>
      </c>
      <c r="C1251" s="353"/>
      <c r="D1251" s="353"/>
      <c r="E1251" s="345" t="str">
        <f t="shared" si="20"/>
        <v/>
      </c>
      <c r="F1251" s="345" t="str">
        <f>IFERROR((D1251/#REF!)*100%,"")</f>
        <v/>
      </c>
      <c r="G1251" s="345"/>
      <c r="H1251" s="355"/>
    </row>
    <row r="1252" customHeight="1" spans="1:8">
      <c r="A1252" s="341">
        <v>2240550</v>
      </c>
      <c r="B1252" s="372" t="s">
        <v>1021</v>
      </c>
      <c r="C1252" s="353"/>
      <c r="D1252" s="353"/>
      <c r="E1252" s="345" t="str">
        <f t="shared" si="20"/>
        <v/>
      </c>
      <c r="F1252" s="345" t="str">
        <f>IFERROR((D1252/#REF!)*100%,"")</f>
        <v/>
      </c>
      <c r="G1252" s="345"/>
      <c r="H1252" s="355"/>
    </row>
    <row r="1253" customHeight="1" spans="1:8">
      <c r="A1253" s="341">
        <v>2240599</v>
      </c>
      <c r="B1253" s="372" t="s">
        <v>1022</v>
      </c>
      <c r="C1253" s="353"/>
      <c r="D1253" s="353"/>
      <c r="E1253" s="345" t="str">
        <f t="shared" si="20"/>
        <v/>
      </c>
      <c r="F1253" s="345" t="str">
        <f>IFERROR((D1253/#REF!)*100%,"")</f>
        <v/>
      </c>
      <c r="G1253" s="345"/>
      <c r="H1253" s="355"/>
    </row>
    <row r="1254" customHeight="1" spans="1:8">
      <c r="A1254" s="341">
        <v>22406</v>
      </c>
      <c r="B1254" s="372" t="s">
        <v>1023</v>
      </c>
      <c r="C1254" s="359">
        <f>SUM(C1255:C1257)</f>
        <v>0</v>
      </c>
      <c r="D1254" s="359">
        <f>SUM(D1255:D1257)</f>
        <v>0</v>
      </c>
      <c r="E1254" s="345" t="str">
        <f t="shared" si="20"/>
        <v/>
      </c>
      <c r="F1254" s="345" t="str">
        <f>IFERROR((D1254/#REF!)*100%,"")</f>
        <v/>
      </c>
      <c r="G1254" s="345"/>
      <c r="H1254" s="352">
        <f>SUM(H1255:H1257)</f>
        <v>0</v>
      </c>
    </row>
    <row r="1255" customHeight="1" spans="1:8">
      <c r="A1255" s="341">
        <v>2240601</v>
      </c>
      <c r="B1255" s="372" t="s">
        <v>1024</v>
      </c>
      <c r="C1255" s="353"/>
      <c r="D1255" s="353"/>
      <c r="E1255" s="345" t="str">
        <f t="shared" si="20"/>
        <v/>
      </c>
      <c r="F1255" s="345" t="str">
        <f>IFERROR((D1255/#REF!)*100%,"")</f>
        <v/>
      </c>
      <c r="G1255" s="345"/>
      <c r="H1255" s="355"/>
    </row>
    <row r="1256" customHeight="1" spans="1:8">
      <c r="A1256" s="341">
        <v>2240602</v>
      </c>
      <c r="B1256" s="372" t="s">
        <v>1025</v>
      </c>
      <c r="C1256" s="353"/>
      <c r="D1256" s="353"/>
      <c r="E1256" s="345" t="str">
        <f t="shared" si="20"/>
        <v/>
      </c>
      <c r="F1256" s="345" t="str">
        <f>IFERROR((D1256/#REF!)*100%,"")</f>
        <v/>
      </c>
      <c r="G1256" s="345"/>
      <c r="H1256" s="355"/>
    </row>
    <row r="1257" customHeight="1" spans="1:8">
      <c r="A1257" s="341">
        <v>2240699</v>
      </c>
      <c r="B1257" s="372" t="s">
        <v>1026</v>
      </c>
      <c r="C1257" s="353"/>
      <c r="D1257" s="353"/>
      <c r="E1257" s="345" t="str">
        <f t="shared" si="20"/>
        <v/>
      </c>
      <c r="F1257" s="345" t="str">
        <f>IFERROR((D1257/#REF!)*100%,"")</f>
        <v/>
      </c>
      <c r="G1257" s="345"/>
      <c r="H1257" s="355"/>
    </row>
    <row r="1258" customHeight="1" spans="1:8">
      <c r="A1258" s="341">
        <v>22407</v>
      </c>
      <c r="B1258" s="372" t="s">
        <v>1027</v>
      </c>
      <c r="C1258" s="359">
        <f>SUM(C1259:C1261)</f>
        <v>0</v>
      </c>
      <c r="D1258" s="359">
        <f>SUM(D1259:D1261)</f>
        <v>0</v>
      </c>
      <c r="E1258" s="345" t="str">
        <f t="shared" si="20"/>
        <v/>
      </c>
      <c r="F1258" s="345" t="str">
        <f>IFERROR((D1258/#REF!)*100%,"")</f>
        <v/>
      </c>
      <c r="G1258" s="345"/>
      <c r="H1258" s="352">
        <f>SUM(H1259:H1261)</f>
        <v>0</v>
      </c>
    </row>
    <row r="1259" customHeight="1" spans="1:8">
      <c r="A1259" s="341">
        <v>2240703</v>
      </c>
      <c r="B1259" s="372" t="s">
        <v>1028</v>
      </c>
      <c r="C1259" s="353"/>
      <c r="D1259" s="353"/>
      <c r="E1259" s="345" t="str">
        <f t="shared" si="20"/>
        <v/>
      </c>
      <c r="F1259" s="345" t="str">
        <f>IFERROR((D1259/#REF!)*100%,"")</f>
        <v/>
      </c>
      <c r="G1259" s="345"/>
      <c r="H1259" s="355"/>
    </row>
    <row r="1260" customHeight="1" spans="1:8">
      <c r="A1260" s="341">
        <v>2240704</v>
      </c>
      <c r="B1260" s="372" t="s">
        <v>1029</v>
      </c>
      <c r="C1260" s="353"/>
      <c r="D1260" s="353"/>
      <c r="E1260" s="345" t="str">
        <f t="shared" si="20"/>
        <v/>
      </c>
      <c r="F1260" s="345" t="str">
        <f>IFERROR((D1260/#REF!)*100%,"")</f>
        <v/>
      </c>
      <c r="G1260" s="345"/>
      <c r="H1260" s="355"/>
    </row>
    <row r="1261" customHeight="1" spans="1:8">
      <c r="A1261" s="341">
        <v>2240799</v>
      </c>
      <c r="B1261" s="372" t="s">
        <v>1030</v>
      </c>
      <c r="C1261" s="353"/>
      <c r="D1261" s="367"/>
      <c r="E1261" s="345" t="str">
        <f t="shared" si="20"/>
        <v/>
      </c>
      <c r="F1261" s="345" t="str">
        <f>IFERROR((D1261/#REF!)*100%,"")</f>
        <v/>
      </c>
      <c r="G1261" s="345"/>
      <c r="H1261" s="368"/>
    </row>
    <row r="1262" customHeight="1" spans="1:8">
      <c r="A1262" s="341">
        <v>22499</v>
      </c>
      <c r="B1262" s="372" t="s">
        <v>1031</v>
      </c>
      <c r="C1262" s="359">
        <f>SUM(C1263)</f>
        <v>0</v>
      </c>
      <c r="D1262" s="359">
        <f>SUM(D1263)</f>
        <v>0</v>
      </c>
      <c r="E1262" s="345" t="str">
        <f t="shared" si="20"/>
        <v/>
      </c>
      <c r="F1262" s="345" t="str">
        <f>IFERROR((D1262/#REF!)*100%,"")</f>
        <v/>
      </c>
      <c r="G1262" s="345"/>
      <c r="H1262" s="352">
        <f>SUM(H1263)</f>
        <v>0</v>
      </c>
    </row>
    <row r="1263" customHeight="1" spans="1:8">
      <c r="A1263" s="341">
        <v>2249999</v>
      </c>
      <c r="B1263" s="372" t="s">
        <v>1032</v>
      </c>
      <c r="C1263" s="353"/>
      <c r="D1263" s="353"/>
      <c r="E1263" s="345" t="str">
        <f t="shared" si="20"/>
        <v/>
      </c>
      <c r="F1263" s="345" t="str">
        <f>IFERROR((D1263/#REF!)*100%,"")</f>
        <v/>
      </c>
      <c r="G1263" s="345"/>
      <c r="H1263" s="380"/>
    </row>
    <row r="1264" customHeight="1" spans="1:8">
      <c r="A1264" s="341">
        <v>227</v>
      </c>
      <c r="B1264" s="372" t="s">
        <v>1033</v>
      </c>
      <c r="C1264" s="381">
        <v>532</v>
      </c>
      <c r="D1264" s="382">
        <v>1488</v>
      </c>
      <c r="E1264" s="345">
        <f t="shared" si="20"/>
        <v>2.79699248120301</v>
      </c>
      <c r="F1264" s="345" t="str">
        <f>IFERROR((D1264/#REF!)*100%,"")</f>
        <v/>
      </c>
      <c r="G1264" s="346"/>
      <c r="H1264" s="383"/>
    </row>
    <row r="1265" customHeight="1" spans="1:8">
      <c r="A1265" s="341">
        <v>229</v>
      </c>
      <c r="B1265" s="342" t="s">
        <v>1034</v>
      </c>
      <c r="C1265" s="343">
        <f>SUM(C1266:C1267)</f>
        <v>1542.06</v>
      </c>
      <c r="D1265" s="344">
        <f>SUM(D1266:D1267)</f>
        <v>22990</v>
      </c>
      <c r="E1265" s="345">
        <f t="shared" si="20"/>
        <v>14.9086287174299</v>
      </c>
      <c r="F1265" s="345" t="str">
        <f>IFERROR((D1265/#REF!)*100%,"")</f>
        <v/>
      </c>
      <c r="G1265" s="346"/>
      <c r="H1265" s="347">
        <f>SUM(H1266:H1267)</f>
        <v>0</v>
      </c>
    </row>
    <row r="1266" customHeight="1" spans="1:8">
      <c r="A1266" s="341">
        <v>22902</v>
      </c>
      <c r="B1266" s="342" t="s">
        <v>1035</v>
      </c>
      <c r="C1266" s="384">
        <v>1542.06</v>
      </c>
      <c r="D1266" s="385">
        <v>3590</v>
      </c>
      <c r="E1266" s="345">
        <f t="shared" si="20"/>
        <v>2.32805468010324</v>
      </c>
      <c r="F1266" s="345" t="str">
        <f>IFERROR((D1266/#REF!)*100%,"")</f>
        <v/>
      </c>
      <c r="G1266" s="345"/>
      <c r="H1266" s="386"/>
    </row>
    <row r="1267" customHeight="1" spans="1:8">
      <c r="A1267" s="341">
        <v>22999</v>
      </c>
      <c r="B1267" s="342" t="s">
        <v>898</v>
      </c>
      <c r="C1267" s="384"/>
      <c r="D1267" s="385">
        <v>19400</v>
      </c>
      <c r="E1267" s="345" t="str">
        <f t="shared" si="20"/>
        <v/>
      </c>
      <c r="F1267" s="345" t="str">
        <f>IFERROR((D1267/#REF!)*100%,"")</f>
        <v/>
      </c>
      <c r="G1267" s="345"/>
      <c r="H1267" s="386"/>
    </row>
    <row r="1268" customHeight="1" spans="1:8">
      <c r="A1268" s="341">
        <v>232</v>
      </c>
      <c r="B1268" s="372" t="s">
        <v>1036</v>
      </c>
      <c r="C1268" s="343">
        <f>C1269</f>
        <v>2412.51</v>
      </c>
      <c r="D1268" s="344">
        <f>D1269</f>
        <v>2351</v>
      </c>
      <c r="E1268" s="345">
        <f t="shared" si="20"/>
        <v>0.974503732627015</v>
      </c>
      <c r="F1268" s="345" t="str">
        <f>IFERROR((D1268/#REF!)*100%,"")</f>
        <v/>
      </c>
      <c r="G1268" s="346"/>
      <c r="H1268" s="347">
        <f>H1269</f>
        <v>0</v>
      </c>
    </row>
    <row r="1269" customHeight="1" spans="1:8">
      <c r="A1269" s="341">
        <v>23203</v>
      </c>
      <c r="B1269" s="372" t="s">
        <v>1037</v>
      </c>
      <c r="C1269" s="387">
        <f>SUM(C1270:C1273)</f>
        <v>2412.51</v>
      </c>
      <c r="D1269" s="350">
        <f>SUM(D1270:D1273)</f>
        <v>2351</v>
      </c>
      <c r="E1269" s="345">
        <f t="shared" si="20"/>
        <v>0.974503732627015</v>
      </c>
      <c r="F1269" s="345" t="str">
        <f>IFERROR((D1269/#REF!)*100%,"")</f>
        <v/>
      </c>
      <c r="G1269" s="345"/>
      <c r="H1269" s="388">
        <f>SUM(H1270:H1273)</f>
        <v>0</v>
      </c>
    </row>
    <row r="1270" customHeight="1" spans="1:8">
      <c r="A1270" s="341">
        <v>2320301</v>
      </c>
      <c r="B1270" s="372" t="s">
        <v>1038</v>
      </c>
      <c r="C1270" s="389">
        <v>2200.27</v>
      </c>
      <c r="D1270" s="390">
        <v>2139</v>
      </c>
      <c r="E1270" s="345">
        <f t="shared" si="20"/>
        <v>0.972153417535121</v>
      </c>
      <c r="F1270" s="345" t="str">
        <f>IFERROR((D1270/#REF!)*100%,"")</f>
        <v/>
      </c>
      <c r="G1270" s="345"/>
      <c r="H1270" s="391"/>
    </row>
    <row r="1271" customHeight="1" spans="1:8">
      <c r="A1271" s="341">
        <v>2320302</v>
      </c>
      <c r="B1271" s="372" t="s">
        <v>1039</v>
      </c>
      <c r="C1271" s="389"/>
      <c r="D1271" s="390"/>
      <c r="E1271" s="345" t="str">
        <f t="shared" si="20"/>
        <v/>
      </c>
      <c r="F1271" s="345" t="str">
        <f>IFERROR((D1271/#REF!)*100%,"")</f>
        <v/>
      </c>
      <c r="G1271" s="345"/>
      <c r="H1271" s="391"/>
    </row>
    <row r="1272" customHeight="1" spans="1:8">
      <c r="A1272" s="341">
        <v>2320303</v>
      </c>
      <c r="B1272" s="372" t="s">
        <v>1040</v>
      </c>
      <c r="C1272" s="389"/>
      <c r="D1272" s="390"/>
      <c r="E1272" s="345" t="str">
        <f t="shared" si="20"/>
        <v/>
      </c>
      <c r="F1272" s="345" t="str">
        <f>IFERROR((D1272/#REF!)*100%,"")</f>
        <v/>
      </c>
      <c r="G1272" s="345"/>
      <c r="H1272" s="391"/>
    </row>
    <row r="1273" customHeight="1" spans="1:8">
      <c r="A1273" s="341">
        <v>2320399</v>
      </c>
      <c r="B1273" s="372" t="s">
        <v>1041</v>
      </c>
      <c r="C1273" s="389">
        <v>212.24</v>
      </c>
      <c r="D1273" s="390">
        <v>212</v>
      </c>
      <c r="E1273" s="345">
        <f t="shared" si="20"/>
        <v>0.998869204673954</v>
      </c>
      <c r="F1273" s="345" t="str">
        <f>IFERROR((D1273/#REF!)*100%,"")</f>
        <v/>
      </c>
      <c r="G1273" s="345"/>
      <c r="H1273" s="391"/>
    </row>
    <row r="1274" customHeight="1" spans="1:8">
      <c r="A1274" s="341">
        <v>233</v>
      </c>
      <c r="B1274" s="342" t="s">
        <v>1042</v>
      </c>
      <c r="C1274" s="343">
        <f>C1275</f>
        <v>0</v>
      </c>
      <c r="D1274" s="344">
        <f>D1275</f>
        <v>1</v>
      </c>
      <c r="E1274" s="345" t="str">
        <f t="shared" si="20"/>
        <v/>
      </c>
      <c r="F1274" s="345" t="str">
        <f>IFERROR((D1274/#REF!)*100%,"")</f>
        <v/>
      </c>
      <c r="G1274" s="346"/>
      <c r="H1274" s="347">
        <f>H1275</f>
        <v>0</v>
      </c>
    </row>
    <row r="1275" customHeight="1" spans="1:8">
      <c r="A1275" s="341">
        <v>23303</v>
      </c>
      <c r="B1275" s="342" t="s">
        <v>1043</v>
      </c>
      <c r="C1275" s="384"/>
      <c r="D1275" s="385">
        <v>1</v>
      </c>
      <c r="E1275" s="345" t="str">
        <f t="shared" si="20"/>
        <v/>
      </c>
      <c r="F1275" s="345" t="str">
        <f>IFERROR((D1275/#REF!)*100%,"")</f>
        <v/>
      </c>
      <c r="G1275" s="345"/>
      <c r="H1275" s="386"/>
    </row>
    <row r="1276" customHeight="1" spans="1:9">
      <c r="A1276" s="392"/>
      <c r="B1276" s="393"/>
      <c r="C1276" s="394"/>
      <c r="D1276" s="395"/>
      <c r="E1276" s="345"/>
      <c r="F1276" s="345"/>
      <c r="G1276" s="345"/>
      <c r="H1276" s="396"/>
      <c r="I1276" s="401"/>
    </row>
    <row r="1277" customHeight="1" spans="1:9">
      <c r="A1277" s="392"/>
      <c r="B1277" s="393"/>
      <c r="C1277" s="394"/>
      <c r="D1277" s="395"/>
      <c r="E1277" s="345"/>
      <c r="F1277" s="345"/>
      <c r="G1277" s="345"/>
      <c r="H1277" s="396"/>
      <c r="I1277" s="401"/>
    </row>
    <row r="1278" ht="15.75" customHeight="1" spans="1:8">
      <c r="A1278" s="392"/>
      <c r="B1278" s="397" t="s">
        <v>1044</v>
      </c>
      <c r="C1278" s="398">
        <f>C1274+C1268+C1265+C1264+C1214+C1170+C1149+C1104+C1094+C1064+C1044+C980+C922+C815+C793+C720+C647+C519+C462+C406+C354+C264+C245+C235+C6</f>
        <v>61720</v>
      </c>
      <c r="D1278" s="399">
        <f>D1274+D1268+D1265+D1264+D1214+D1170+D1149+D1104+D1094+D1064+D1044+D980+D922+D815+D793+D720+D647+D519+D462+D406+D354+D264+D245+D235+D6</f>
        <v>73310</v>
      </c>
      <c r="E1278" s="345">
        <f>IFERROR((D1278/C1278)*100%,"")</f>
        <v>1.18778353856124</v>
      </c>
      <c r="F1278" s="345" t="str">
        <f>IFERROR((D1278/#REF!)*100%,"")</f>
        <v/>
      </c>
      <c r="G1278" s="345"/>
      <c r="H1278" s="400">
        <f>H1274+H1268+H1265+H1264+H1214+H1170+H1149+H1104+H1094+H1064+H1044+H980+H922+H815+H793+H720+H647+H519+H462+H406+H354+H264+H245+H235+H6</f>
        <v>0</v>
      </c>
    </row>
  </sheetData>
  <autoFilter xmlns:etc="http://www.wps.cn/officeDocument/2017/etCustomData" ref="A1:I1278" etc:filterBottomFollowUsedRange="0">
    <extLst/>
  </autoFilter>
  <mergeCells count="5">
    <mergeCell ref="A2:H2"/>
    <mergeCell ref="A4:B4"/>
    <mergeCell ref="D4:G4"/>
    <mergeCell ref="C4:C5"/>
    <mergeCell ref="H4:H5"/>
  </mergeCells>
  <printOptions horizontalCentered="1"/>
  <pageMargins left="0.31" right="0.31" top="0.35" bottom="0.35" header="0.31" footer="0.31"/>
  <pageSetup paperSize="9" scale="65" fitToHeight="0"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1"/>
  <sheetViews>
    <sheetView zoomScale="85" zoomScaleNormal="85" workbookViewId="0">
      <selection activeCell="A2" sqref="A2:J2"/>
    </sheetView>
  </sheetViews>
  <sheetFormatPr defaultColWidth="8.375" defaultRowHeight="13.9" customHeight="1"/>
  <cols>
    <col min="1" max="1" width="41.5" customWidth="1"/>
    <col min="2" max="2" width="11.75" customWidth="1"/>
    <col min="3" max="3" width="11" customWidth="1"/>
    <col min="4" max="5" width="9.75" customWidth="1"/>
    <col min="6" max="6" width="17.5" customWidth="1"/>
    <col min="7" max="7" width="11.5" customWidth="1"/>
    <col min="8" max="8" width="12" customWidth="1"/>
    <col min="9" max="10" width="9.5" customWidth="1"/>
  </cols>
  <sheetData>
    <row r="1" ht="18" customHeight="1" spans="1:10">
      <c r="A1" s="271" t="s">
        <v>1045</v>
      </c>
      <c r="B1" s="272"/>
      <c r="C1" s="272"/>
      <c r="D1" s="273"/>
      <c r="E1" s="273"/>
      <c r="F1" s="274"/>
      <c r="G1" s="273"/>
      <c r="H1" s="273"/>
      <c r="I1" s="273"/>
      <c r="J1" s="273"/>
    </row>
    <row r="2" ht="23.25" customHeight="1" spans="1:10">
      <c r="A2" s="275" t="s">
        <v>1046</v>
      </c>
      <c r="B2" s="276"/>
      <c r="C2" s="276"/>
      <c r="D2" s="276"/>
      <c r="E2" s="276"/>
      <c r="F2" s="275"/>
      <c r="G2" s="276"/>
      <c r="H2" s="276"/>
      <c r="I2" s="276"/>
      <c r="J2" s="276"/>
    </row>
    <row r="3" ht="20.25" customHeight="1" spans="1:10">
      <c r="A3" s="274"/>
      <c r="B3" s="273"/>
      <c r="C3" s="273"/>
      <c r="D3" s="273"/>
      <c r="E3" s="273"/>
      <c r="F3" s="274"/>
      <c r="G3" s="273"/>
      <c r="H3" s="273"/>
      <c r="I3" s="273"/>
      <c r="J3" s="302"/>
    </row>
    <row r="4" ht="31.5" customHeight="1" spans="1:10">
      <c r="A4" s="277" t="s">
        <v>1047</v>
      </c>
      <c r="B4" s="278"/>
      <c r="C4" s="278"/>
      <c r="D4" s="278"/>
      <c r="E4" s="279"/>
      <c r="F4" s="277" t="s">
        <v>1048</v>
      </c>
      <c r="G4" s="280"/>
      <c r="H4" s="280"/>
      <c r="I4" s="280"/>
      <c r="J4" s="303"/>
    </row>
    <row r="5" ht="21.75" customHeight="1" spans="1:10">
      <c r="A5" s="281" t="s">
        <v>23</v>
      </c>
      <c r="B5" s="282" t="s">
        <v>24</v>
      </c>
      <c r="C5" s="283" t="s">
        <v>25</v>
      </c>
      <c r="D5" s="283"/>
      <c r="E5" s="283"/>
      <c r="F5" s="284" t="s">
        <v>23</v>
      </c>
      <c r="G5" s="282" t="s">
        <v>24</v>
      </c>
      <c r="H5" s="283" t="s">
        <v>25</v>
      </c>
      <c r="I5" s="283"/>
      <c r="J5" s="283"/>
    </row>
    <row r="6" ht="45.75" customHeight="1" spans="1:10">
      <c r="A6" s="285"/>
      <c r="B6" s="286"/>
      <c r="C6" s="283" t="s">
        <v>28</v>
      </c>
      <c r="D6" s="287" t="s">
        <v>29</v>
      </c>
      <c r="E6" s="287" t="s">
        <v>30</v>
      </c>
      <c r="F6" s="284"/>
      <c r="G6" s="286"/>
      <c r="H6" s="283" t="s">
        <v>28</v>
      </c>
      <c r="I6" s="287" t="s">
        <v>29</v>
      </c>
      <c r="J6" s="287" t="s">
        <v>30</v>
      </c>
    </row>
    <row r="7" ht="20.25" customHeight="1" spans="1:10">
      <c r="A7" s="288" t="s">
        <v>1049</v>
      </c>
      <c r="B7" s="289">
        <v>62450</v>
      </c>
      <c r="C7" s="289">
        <v>52380</v>
      </c>
      <c r="D7" s="290">
        <f t="shared" ref="D7:D38" si="0">IFERROR((C7/B7)*100%,"")</f>
        <v>0.83875100080064</v>
      </c>
      <c r="E7" s="290" t="str">
        <f>IFERROR((C7/#REF!)*100%,"")</f>
        <v/>
      </c>
      <c r="F7" s="288" t="s">
        <v>1050</v>
      </c>
      <c r="G7" s="289">
        <v>61720</v>
      </c>
      <c r="H7" s="289">
        <v>73310</v>
      </c>
      <c r="I7" s="290">
        <f>IFERROR((H7/G7)*100%,"")</f>
        <v>1.18778353856124</v>
      </c>
      <c r="J7" s="290" t="str">
        <f>IFERROR((H7/#REF!)*100%,"")</f>
        <v/>
      </c>
    </row>
    <row r="8" ht="20.25" customHeight="1" spans="1:10">
      <c r="A8" s="291" t="s">
        <v>1051</v>
      </c>
      <c r="B8" s="292">
        <f>B9+B78+B82+B83+B87+B88+B90+B94+B95+B96</f>
        <v>43334</v>
      </c>
      <c r="C8" s="292">
        <f>C9+C78+C82+C83+C87+C88+C90+C94+C95+C96</f>
        <v>59874</v>
      </c>
      <c r="D8" s="290">
        <f t="shared" si="0"/>
        <v>1.3816864355933</v>
      </c>
      <c r="E8" s="290" t="str">
        <f>IFERROR((C8/#REF!)*100%,"")</f>
        <v/>
      </c>
      <c r="F8" s="291" t="s">
        <v>1052</v>
      </c>
      <c r="G8" s="292">
        <f>G9+G83+G84+G85+G86+G87+G88+G90+G94+G95+G96</f>
        <v>44064</v>
      </c>
      <c r="H8" s="292">
        <f>H9+H83+H84+H85+H86+H87+H88+H90+H94+H95+H96</f>
        <v>38944</v>
      </c>
      <c r="I8" s="290">
        <f>IFERROR((H8/G8)*100%,"")</f>
        <v>0.883805374001452</v>
      </c>
      <c r="J8" s="290" t="str">
        <f>IFERROR((H8/#REF!)*100%,"")</f>
        <v/>
      </c>
    </row>
    <row r="9" ht="20.25" customHeight="1" spans="1:10">
      <c r="A9" s="293" t="s">
        <v>1053</v>
      </c>
      <c r="B9" s="294">
        <f>B10+B17+B53</f>
        <v>33059</v>
      </c>
      <c r="C9" s="294">
        <f>C10+C17+C53</f>
        <v>32858</v>
      </c>
      <c r="D9" s="290">
        <f t="shared" si="0"/>
        <v>0.993919961281346</v>
      </c>
      <c r="E9" s="290" t="str">
        <f>IFERROR((C9/#REF!)*100%,"")</f>
        <v/>
      </c>
      <c r="F9" s="293" t="s">
        <v>1054</v>
      </c>
      <c r="G9" s="294">
        <f>SUM(G10:G11)</f>
        <v>43064</v>
      </c>
      <c r="H9" s="294">
        <f>SUM(H10:H11)</f>
        <v>36944</v>
      </c>
      <c r="I9" s="290">
        <f>IFERROR((H9/G9)*100%,"")</f>
        <v>0.857885937209734</v>
      </c>
      <c r="J9" s="290" t="str">
        <f>IFERROR((H9/#REF!)*100%,"")</f>
        <v/>
      </c>
    </row>
    <row r="10" ht="20.25" customHeight="1" spans="1:10">
      <c r="A10" s="293" t="s">
        <v>1055</v>
      </c>
      <c r="B10" s="294">
        <f>SUM(B11:B16)</f>
        <v>410</v>
      </c>
      <c r="C10" s="294">
        <f>SUM(C11:C16)</f>
        <v>410</v>
      </c>
      <c r="D10" s="290">
        <f t="shared" si="0"/>
        <v>1</v>
      </c>
      <c r="E10" s="290" t="str">
        <f>IFERROR((C10/#REF!)*100%,"")</f>
        <v/>
      </c>
      <c r="F10" s="293" t="s">
        <v>1056</v>
      </c>
      <c r="G10" s="295">
        <v>21800</v>
      </c>
      <c r="H10" s="295">
        <v>19665</v>
      </c>
      <c r="I10" s="296">
        <f>IFERROR((H10/G10)*100%,"")</f>
        <v>0.902064220183486</v>
      </c>
      <c r="J10" s="304" t="str">
        <f>IFERROR((H10/#REF!)*100%,"")</f>
        <v/>
      </c>
    </row>
    <row r="11" ht="20.25" customHeight="1" spans="1:10">
      <c r="A11" s="291" t="s">
        <v>1057</v>
      </c>
      <c r="B11" s="295">
        <v>1114</v>
      </c>
      <c r="C11" s="295">
        <v>1114</v>
      </c>
      <c r="D11" s="296">
        <f t="shared" si="0"/>
        <v>1</v>
      </c>
      <c r="E11" s="296" t="str">
        <f>IFERROR((C11/#REF!)*100%,"")</f>
        <v/>
      </c>
      <c r="F11" s="293" t="s">
        <v>1058</v>
      </c>
      <c r="G11" s="295">
        <v>21264</v>
      </c>
      <c r="H11" s="295">
        <v>17279</v>
      </c>
      <c r="I11" s="296">
        <f>IFERROR((H11/G11)*100%,"")</f>
        <v>0.812594055680963</v>
      </c>
      <c r="J11" s="304" t="str">
        <f>IFERROR((H11/#REF!)*100%,"")</f>
        <v/>
      </c>
    </row>
    <row r="12" ht="20.25" customHeight="1" spans="1:10">
      <c r="A12" s="291" t="s">
        <v>1059</v>
      </c>
      <c r="B12" s="295"/>
      <c r="C12" s="295"/>
      <c r="D12" s="297" t="str">
        <f t="shared" si="0"/>
        <v/>
      </c>
      <c r="E12" s="297" t="str">
        <f>IFERROR((C12/#REF!)*100%,"")</f>
        <v/>
      </c>
      <c r="F12" s="293"/>
      <c r="G12" s="293"/>
      <c r="H12" s="293"/>
      <c r="I12" s="293"/>
      <c r="J12" s="298"/>
    </row>
    <row r="13" ht="20.25" customHeight="1" spans="1:10">
      <c r="A13" s="291" t="s">
        <v>1060</v>
      </c>
      <c r="B13" s="295">
        <v>988</v>
      </c>
      <c r="C13" s="295">
        <v>988</v>
      </c>
      <c r="D13" s="297">
        <f t="shared" si="0"/>
        <v>1</v>
      </c>
      <c r="E13" s="297" t="str">
        <f>IFERROR((C13/#REF!)*100%,"")</f>
        <v/>
      </c>
      <c r="F13" s="293" t="s">
        <v>57</v>
      </c>
      <c r="G13" s="293"/>
      <c r="H13" s="293"/>
      <c r="I13" s="293"/>
      <c r="J13" s="298"/>
    </row>
    <row r="14" ht="20.25" customHeight="1" spans="1:10">
      <c r="A14" s="291" t="s">
        <v>1061</v>
      </c>
      <c r="B14" s="295"/>
      <c r="C14" s="295"/>
      <c r="D14" s="297" t="str">
        <f t="shared" si="0"/>
        <v/>
      </c>
      <c r="E14" s="297" t="str">
        <f>IFERROR((C14/#REF!)*100%,"")</f>
        <v/>
      </c>
      <c r="F14" s="293" t="s">
        <v>57</v>
      </c>
      <c r="G14" s="293"/>
      <c r="H14" s="293"/>
      <c r="I14" s="293"/>
      <c r="J14" s="298"/>
    </row>
    <row r="15" ht="20.25" customHeight="1" spans="1:10">
      <c r="A15" s="291" t="s">
        <v>1062</v>
      </c>
      <c r="B15" s="295">
        <v>-1692</v>
      </c>
      <c r="C15" s="295">
        <v>-1692</v>
      </c>
      <c r="D15" s="297">
        <f t="shared" si="0"/>
        <v>1</v>
      </c>
      <c r="E15" s="297" t="str">
        <f>IFERROR((C15/#REF!)*100%,"")</f>
        <v/>
      </c>
      <c r="F15" s="293" t="s">
        <v>57</v>
      </c>
      <c r="G15" s="293"/>
      <c r="H15" s="293"/>
      <c r="I15" s="293"/>
      <c r="J15" s="298"/>
    </row>
    <row r="16" ht="20.25" customHeight="1" spans="1:10">
      <c r="A16" s="291" t="s">
        <v>1063</v>
      </c>
      <c r="B16" s="295"/>
      <c r="C16" s="295"/>
      <c r="D16" s="297" t="str">
        <f t="shared" si="0"/>
        <v/>
      </c>
      <c r="E16" s="297" t="str">
        <f>IFERROR((C16/#REF!)*100%,"")</f>
        <v/>
      </c>
      <c r="F16" s="293" t="s">
        <v>57</v>
      </c>
      <c r="G16" s="293"/>
      <c r="H16" s="293"/>
      <c r="I16" s="293"/>
      <c r="J16" s="298"/>
    </row>
    <row r="17" ht="20.25" customHeight="1" spans="1:10">
      <c r="A17" s="291" t="s">
        <v>1064</v>
      </c>
      <c r="B17" s="294">
        <f>SUM(B18:B52)</f>
        <v>23881</v>
      </c>
      <c r="C17" s="294">
        <f>SUM(C18:C52)</f>
        <v>32186</v>
      </c>
      <c r="D17" s="297">
        <f t="shared" si="0"/>
        <v>1.34776600644864</v>
      </c>
      <c r="E17" s="297" t="str">
        <f>IFERROR((C17/#REF!)*100%,"")</f>
        <v/>
      </c>
      <c r="F17" s="293" t="s">
        <v>57</v>
      </c>
      <c r="G17" s="293"/>
      <c r="H17" s="293"/>
      <c r="I17" s="293" t="s">
        <v>57</v>
      </c>
      <c r="J17" s="298"/>
    </row>
    <row r="18" ht="20.25" customHeight="1" spans="1:10">
      <c r="A18" s="291" t="s">
        <v>1065</v>
      </c>
      <c r="B18" s="295">
        <v>50</v>
      </c>
      <c r="C18" s="295">
        <v>50</v>
      </c>
      <c r="D18" s="297">
        <f t="shared" si="0"/>
        <v>1</v>
      </c>
      <c r="E18" s="297" t="str">
        <f>IFERROR((C18/#REF!)*100%,"")</f>
        <v/>
      </c>
      <c r="F18" s="293" t="s">
        <v>57</v>
      </c>
      <c r="G18" s="293"/>
      <c r="H18" s="293"/>
      <c r="I18" s="293"/>
      <c r="J18" s="298"/>
    </row>
    <row r="19" ht="20.25" customHeight="1" spans="1:10">
      <c r="A19" s="298" t="s">
        <v>1066</v>
      </c>
      <c r="B19" s="295">
        <v>5337</v>
      </c>
      <c r="C19" s="295">
        <v>9730</v>
      </c>
      <c r="D19" s="297">
        <f t="shared" si="0"/>
        <v>1.82312160389732</v>
      </c>
      <c r="E19" s="297" t="str">
        <f>IFERROR((C19/#REF!)*100%,"")</f>
        <v/>
      </c>
      <c r="F19" s="293" t="s">
        <v>57</v>
      </c>
      <c r="G19" s="293"/>
      <c r="H19" s="293"/>
      <c r="I19" s="293"/>
      <c r="J19" s="298"/>
    </row>
    <row r="20" ht="20.25" customHeight="1" spans="1:10">
      <c r="A20" s="299" t="s">
        <v>1067</v>
      </c>
      <c r="B20" s="295">
        <v>4371</v>
      </c>
      <c r="C20" s="295">
        <v>4593</v>
      </c>
      <c r="D20" s="297">
        <f t="shared" si="0"/>
        <v>1.05078929306795</v>
      </c>
      <c r="E20" s="297" t="str">
        <f>IFERROR((C20/#REF!)*100%,"")</f>
        <v/>
      </c>
      <c r="F20" s="293" t="s">
        <v>57</v>
      </c>
      <c r="G20" s="293"/>
      <c r="H20" s="293"/>
      <c r="I20" s="293"/>
      <c r="J20" s="298"/>
    </row>
    <row r="21" ht="20.25" customHeight="1" spans="1:10">
      <c r="A21" s="299" t="s">
        <v>1068</v>
      </c>
      <c r="B21" s="295">
        <v>5770</v>
      </c>
      <c r="C21" s="295">
        <v>8231</v>
      </c>
      <c r="D21" s="297">
        <f t="shared" si="0"/>
        <v>1.4265164644714</v>
      </c>
      <c r="E21" s="297" t="str">
        <f>IFERROR((C21/#REF!)*100%,"")</f>
        <v/>
      </c>
      <c r="F21" s="293" t="s">
        <v>57</v>
      </c>
      <c r="G21" s="293"/>
      <c r="H21" s="293"/>
      <c r="I21" s="293"/>
      <c r="J21" s="298"/>
    </row>
    <row r="22" ht="20.25" customHeight="1" spans="1:10">
      <c r="A22" s="299" t="s">
        <v>1069</v>
      </c>
      <c r="B22" s="295"/>
      <c r="C22" s="295">
        <v>6807</v>
      </c>
      <c r="D22" s="297" t="str">
        <f t="shared" si="0"/>
        <v/>
      </c>
      <c r="E22" s="297" t="str">
        <f>IFERROR((C22/#REF!)*100%,"")</f>
        <v/>
      </c>
      <c r="F22" s="293" t="s">
        <v>57</v>
      </c>
      <c r="G22" s="293"/>
      <c r="H22" s="293"/>
      <c r="I22" s="293"/>
      <c r="J22" s="298"/>
    </row>
    <row r="23" ht="20.25" customHeight="1" spans="1:10">
      <c r="A23" s="299" t="s">
        <v>1070</v>
      </c>
      <c r="B23" s="295">
        <v>657</v>
      </c>
      <c r="C23" s="295">
        <v>657</v>
      </c>
      <c r="D23" s="297">
        <f t="shared" si="0"/>
        <v>1</v>
      </c>
      <c r="E23" s="297" t="str">
        <f>IFERROR((C23/#REF!)*100%,"")</f>
        <v/>
      </c>
      <c r="F23" s="293" t="s">
        <v>57</v>
      </c>
      <c r="G23" s="293"/>
      <c r="H23" s="293"/>
      <c r="I23" s="293"/>
      <c r="J23" s="298"/>
    </row>
    <row r="24" ht="20.25" customHeight="1" spans="1:10">
      <c r="A24" s="299" t="s">
        <v>1071</v>
      </c>
      <c r="B24" s="295"/>
      <c r="C24" s="295"/>
      <c r="D24" s="297" t="str">
        <f t="shared" si="0"/>
        <v/>
      </c>
      <c r="E24" s="297" t="str">
        <f>IFERROR((C24/#REF!)*100%,"")</f>
        <v/>
      </c>
      <c r="F24" s="299" t="s">
        <v>57</v>
      </c>
      <c r="G24" s="299"/>
      <c r="H24" s="299"/>
      <c r="I24" s="299"/>
      <c r="J24" s="298"/>
    </row>
    <row r="25" ht="20.25" customHeight="1" spans="1:10">
      <c r="A25" s="299" t="s">
        <v>1072</v>
      </c>
      <c r="B25" s="295"/>
      <c r="C25" s="295"/>
      <c r="D25" s="297" t="str">
        <f t="shared" si="0"/>
        <v/>
      </c>
      <c r="E25" s="297" t="str">
        <f>IFERROR((C25/#REF!)*100%,"")</f>
        <v/>
      </c>
      <c r="F25" s="299" t="s">
        <v>57</v>
      </c>
      <c r="G25" s="299"/>
      <c r="H25" s="299"/>
      <c r="I25" s="299"/>
      <c r="J25" s="298"/>
    </row>
    <row r="26" ht="20.25" customHeight="1" spans="1:10">
      <c r="A26" s="299" t="s">
        <v>1073</v>
      </c>
      <c r="B26" s="295">
        <v>1111</v>
      </c>
      <c r="C26" s="295">
        <v>1399</v>
      </c>
      <c r="D26" s="297">
        <f t="shared" si="0"/>
        <v>1.25922592259226</v>
      </c>
      <c r="E26" s="297" t="str">
        <f>IFERROR((C26/#REF!)*100%,"")</f>
        <v/>
      </c>
      <c r="F26" s="298" t="s">
        <v>57</v>
      </c>
      <c r="G26" s="298"/>
      <c r="H26" s="298"/>
      <c r="I26" s="298"/>
      <c r="J26" s="298"/>
    </row>
    <row r="27" ht="20.25" customHeight="1" spans="1:10">
      <c r="A27" s="299" t="s">
        <v>1074</v>
      </c>
      <c r="B27" s="295"/>
      <c r="C27" s="295"/>
      <c r="D27" s="297" t="str">
        <f t="shared" si="0"/>
        <v/>
      </c>
      <c r="E27" s="297" t="str">
        <f>IFERROR((C27/#REF!)*100%,"")</f>
        <v/>
      </c>
      <c r="F27" s="299" t="s">
        <v>57</v>
      </c>
      <c r="G27" s="299"/>
      <c r="H27" s="299"/>
      <c r="I27" s="299"/>
      <c r="J27" s="298"/>
    </row>
    <row r="28" ht="20.25" customHeight="1" spans="1:10">
      <c r="A28" s="299" t="s">
        <v>1075</v>
      </c>
      <c r="B28" s="295"/>
      <c r="C28" s="295"/>
      <c r="D28" s="297" t="str">
        <f t="shared" si="0"/>
        <v/>
      </c>
      <c r="E28" s="297" t="str">
        <f>IFERROR((C28/#REF!)*100%,"")</f>
        <v/>
      </c>
      <c r="F28" s="299" t="s">
        <v>57</v>
      </c>
      <c r="G28" s="299"/>
      <c r="H28" s="299"/>
      <c r="I28" s="299"/>
      <c r="J28" s="298"/>
    </row>
    <row r="29" ht="20.25" customHeight="1" spans="1:10">
      <c r="A29" s="299" t="s">
        <v>1076</v>
      </c>
      <c r="B29" s="295"/>
      <c r="C29" s="295"/>
      <c r="D29" s="297" t="str">
        <f t="shared" si="0"/>
        <v/>
      </c>
      <c r="E29" s="297" t="str">
        <f>IFERROR((C29/#REF!)*100%,"")</f>
        <v/>
      </c>
      <c r="F29" s="299" t="s">
        <v>57</v>
      </c>
      <c r="G29" s="299"/>
      <c r="H29" s="299"/>
      <c r="I29" s="299"/>
      <c r="J29" s="298"/>
    </row>
    <row r="30" ht="20.25" customHeight="1" spans="1:10">
      <c r="A30" s="299" t="s">
        <v>1077</v>
      </c>
      <c r="B30" s="295">
        <v>20</v>
      </c>
      <c r="C30" s="295"/>
      <c r="D30" s="297">
        <f t="shared" si="0"/>
        <v>0</v>
      </c>
      <c r="E30" s="297" t="str">
        <f>IFERROR((C30/#REF!)*100%,"")</f>
        <v/>
      </c>
      <c r="F30" s="299" t="s">
        <v>57</v>
      </c>
      <c r="G30" s="299"/>
      <c r="H30" s="299"/>
      <c r="I30" s="299"/>
      <c r="J30" s="298"/>
    </row>
    <row r="31" ht="20.25" customHeight="1" spans="1:10">
      <c r="A31" s="300" t="s">
        <v>1078</v>
      </c>
      <c r="B31" s="301"/>
      <c r="C31" s="301"/>
      <c r="D31" s="297" t="str">
        <f t="shared" si="0"/>
        <v/>
      </c>
      <c r="E31" s="297" t="str">
        <f>IFERROR((C31/#REF!)*100%,"")</f>
        <v/>
      </c>
      <c r="F31" s="299" t="s">
        <v>57</v>
      </c>
      <c r="G31" s="299"/>
      <c r="H31" s="299"/>
      <c r="I31" s="299"/>
      <c r="J31" s="298"/>
    </row>
    <row r="32" ht="20.25" customHeight="1" spans="1:10">
      <c r="A32" s="300" t="s">
        <v>1079</v>
      </c>
      <c r="B32" s="301"/>
      <c r="C32" s="301"/>
      <c r="D32" s="297" t="str">
        <f t="shared" si="0"/>
        <v/>
      </c>
      <c r="E32" s="297" t="str">
        <f>IFERROR((C32/#REF!)*100%,"")</f>
        <v/>
      </c>
      <c r="F32" s="299" t="s">
        <v>57</v>
      </c>
      <c r="G32" s="299"/>
      <c r="H32" s="299"/>
      <c r="I32" s="299"/>
      <c r="J32" s="298"/>
    </row>
    <row r="33" ht="20.25" customHeight="1" spans="1:10">
      <c r="A33" s="300" t="s">
        <v>1080</v>
      </c>
      <c r="B33" s="301"/>
      <c r="C33" s="301"/>
      <c r="D33" s="297" t="str">
        <f t="shared" si="0"/>
        <v/>
      </c>
      <c r="E33" s="297" t="str">
        <f>IFERROR((C33/#REF!)*100%,"")</f>
        <v/>
      </c>
      <c r="F33" s="299" t="s">
        <v>57</v>
      </c>
      <c r="G33" s="299"/>
      <c r="H33" s="299"/>
      <c r="I33" s="299"/>
      <c r="J33" s="298"/>
    </row>
    <row r="34" ht="20.25" customHeight="1" spans="1:10">
      <c r="A34" s="300" t="s">
        <v>1081</v>
      </c>
      <c r="B34" s="301">
        <v>25</v>
      </c>
      <c r="C34" s="301"/>
      <c r="D34" s="297">
        <f t="shared" si="0"/>
        <v>0</v>
      </c>
      <c r="E34" s="297" t="str">
        <f>IFERROR((C34/#REF!)*100%,"")</f>
        <v/>
      </c>
      <c r="F34" s="299" t="s">
        <v>57</v>
      </c>
      <c r="G34" s="299"/>
      <c r="H34" s="299"/>
      <c r="I34" s="299"/>
      <c r="J34" s="298"/>
    </row>
    <row r="35" ht="20.25" customHeight="1" spans="1:10">
      <c r="A35" s="300" t="s">
        <v>1082</v>
      </c>
      <c r="B35" s="301">
        <v>500</v>
      </c>
      <c r="C35" s="301"/>
      <c r="D35" s="297">
        <f t="shared" si="0"/>
        <v>0</v>
      </c>
      <c r="E35" s="297" t="str">
        <f>IFERROR((C35/#REF!)*100%,"")</f>
        <v/>
      </c>
      <c r="F35" s="293" t="s">
        <v>57</v>
      </c>
      <c r="G35" s="293"/>
      <c r="H35" s="293"/>
      <c r="I35" s="293"/>
      <c r="J35" s="298"/>
    </row>
    <row r="36" ht="20.25" customHeight="1" spans="1:10">
      <c r="A36" s="300" t="s">
        <v>1083</v>
      </c>
      <c r="B36" s="301"/>
      <c r="C36" s="301"/>
      <c r="D36" s="297" t="str">
        <f t="shared" si="0"/>
        <v/>
      </c>
      <c r="E36" s="297" t="str">
        <f>IFERROR((C36/#REF!)*100%,"")</f>
        <v/>
      </c>
      <c r="F36" s="293" t="s">
        <v>57</v>
      </c>
      <c r="G36" s="293"/>
      <c r="H36" s="293"/>
      <c r="I36" s="293"/>
      <c r="J36" s="298"/>
    </row>
    <row r="37" ht="20.25" customHeight="1" spans="1:10">
      <c r="A37" s="300" t="s">
        <v>1084</v>
      </c>
      <c r="B37" s="301"/>
      <c r="C37" s="301"/>
      <c r="D37" s="297" t="str">
        <f t="shared" si="0"/>
        <v/>
      </c>
      <c r="E37" s="297" t="str">
        <f>IFERROR((C37/#REF!)*100%,"")</f>
        <v/>
      </c>
      <c r="F37" s="293" t="s">
        <v>57</v>
      </c>
      <c r="G37" s="293"/>
      <c r="H37" s="293"/>
      <c r="I37" s="293"/>
      <c r="J37" s="298"/>
    </row>
    <row r="38" ht="20.25" customHeight="1" spans="1:10">
      <c r="A38" s="300" t="s">
        <v>1085</v>
      </c>
      <c r="B38" s="301">
        <v>4500</v>
      </c>
      <c r="C38" s="301"/>
      <c r="D38" s="297">
        <f t="shared" si="0"/>
        <v>0</v>
      </c>
      <c r="E38" s="297" t="str">
        <f>IFERROR((C38/#REF!)*100%,"")</f>
        <v/>
      </c>
      <c r="F38" s="293" t="s">
        <v>57</v>
      </c>
      <c r="G38" s="293"/>
      <c r="H38" s="293"/>
      <c r="I38" s="293"/>
      <c r="J38" s="298"/>
    </row>
    <row r="39" ht="20.25" customHeight="1" spans="1:10">
      <c r="A39" s="300" t="s">
        <v>1086</v>
      </c>
      <c r="B39" s="301">
        <v>1200</v>
      </c>
      <c r="C39" s="301"/>
      <c r="D39" s="297">
        <f t="shared" ref="D39:D70" si="1">IFERROR((C39/B39)*100%,"")</f>
        <v>0</v>
      </c>
      <c r="E39" s="297" t="str">
        <f>IFERROR((C39/#REF!)*100%,"")</f>
        <v/>
      </c>
      <c r="F39" s="293" t="s">
        <v>57</v>
      </c>
      <c r="G39" s="293"/>
      <c r="H39" s="293"/>
      <c r="I39" s="293"/>
      <c r="J39" s="298"/>
    </row>
    <row r="40" ht="20.25" customHeight="1" spans="1:10">
      <c r="A40" s="300" t="s">
        <v>1087</v>
      </c>
      <c r="B40" s="301"/>
      <c r="C40" s="301"/>
      <c r="D40" s="297" t="str">
        <f t="shared" si="1"/>
        <v/>
      </c>
      <c r="E40" s="297" t="str">
        <f>IFERROR((C40/#REF!)*100%,"")</f>
        <v/>
      </c>
      <c r="F40" s="293" t="s">
        <v>57</v>
      </c>
      <c r="G40" s="293"/>
      <c r="H40" s="293"/>
      <c r="I40" s="293"/>
      <c r="J40" s="298"/>
    </row>
    <row r="41" ht="20.25" customHeight="1" spans="1:10">
      <c r="A41" s="300" t="s">
        <v>1088</v>
      </c>
      <c r="B41" s="301"/>
      <c r="C41" s="301"/>
      <c r="D41" s="297" t="str">
        <f t="shared" si="1"/>
        <v/>
      </c>
      <c r="E41" s="297" t="str">
        <f>IFERROR((C41/#REF!)*100%,"")</f>
        <v/>
      </c>
      <c r="F41" s="293" t="s">
        <v>57</v>
      </c>
      <c r="G41" s="293"/>
      <c r="H41" s="293"/>
      <c r="I41" s="293"/>
      <c r="J41" s="298"/>
    </row>
    <row r="42" ht="20.25" customHeight="1" spans="1:10">
      <c r="A42" s="300" t="s">
        <v>1089</v>
      </c>
      <c r="B42" s="301">
        <v>300</v>
      </c>
      <c r="C42" s="301"/>
      <c r="D42" s="297">
        <f t="shared" si="1"/>
        <v>0</v>
      </c>
      <c r="E42" s="297" t="str">
        <f>IFERROR((C42/#REF!)*100%,"")</f>
        <v/>
      </c>
      <c r="F42" s="293" t="s">
        <v>57</v>
      </c>
      <c r="G42" s="293"/>
      <c r="H42" s="293"/>
      <c r="I42" s="293"/>
      <c r="J42" s="298"/>
    </row>
    <row r="43" ht="20.25" customHeight="1" spans="1:10">
      <c r="A43" s="300" t="s">
        <v>1090</v>
      </c>
      <c r="B43" s="301">
        <v>40</v>
      </c>
      <c r="C43" s="301"/>
      <c r="D43" s="297">
        <f t="shared" si="1"/>
        <v>0</v>
      </c>
      <c r="E43" s="297" t="str">
        <f>IFERROR((C43/#REF!)*100%,"")</f>
        <v/>
      </c>
      <c r="F43" s="293" t="s">
        <v>57</v>
      </c>
      <c r="G43" s="293"/>
      <c r="H43" s="293"/>
      <c r="I43" s="293"/>
      <c r="J43" s="298"/>
    </row>
    <row r="44" ht="20.25" customHeight="1" spans="1:10">
      <c r="A44" s="300" t="s">
        <v>1091</v>
      </c>
      <c r="B44" s="301"/>
      <c r="C44" s="301"/>
      <c r="D44" s="297" t="str">
        <f t="shared" si="1"/>
        <v/>
      </c>
      <c r="E44" s="297" t="str">
        <f>IFERROR((C44/#REF!)*100%,"")</f>
        <v/>
      </c>
      <c r="F44" s="293" t="s">
        <v>57</v>
      </c>
      <c r="G44" s="293"/>
      <c r="H44" s="293"/>
      <c r="I44" s="293"/>
      <c r="J44" s="298"/>
    </row>
    <row r="45" ht="20.25" customHeight="1" spans="1:10">
      <c r="A45" s="300" t="s">
        <v>1092</v>
      </c>
      <c r="B45" s="301"/>
      <c r="C45" s="301"/>
      <c r="D45" s="297" t="str">
        <f t="shared" si="1"/>
        <v/>
      </c>
      <c r="E45" s="297" t="str">
        <f>IFERROR((C45/#REF!)*100%,"")</f>
        <v/>
      </c>
      <c r="F45" s="293" t="s">
        <v>57</v>
      </c>
      <c r="G45" s="293"/>
      <c r="H45" s="293"/>
      <c r="I45" s="293"/>
      <c r="J45" s="298"/>
    </row>
    <row r="46" ht="20.25" customHeight="1" spans="1:10">
      <c r="A46" s="300" t="s">
        <v>1093</v>
      </c>
      <c r="B46" s="301"/>
      <c r="C46" s="301"/>
      <c r="D46" s="297" t="str">
        <f t="shared" si="1"/>
        <v/>
      </c>
      <c r="E46" s="297" t="str">
        <f>IFERROR((C46/#REF!)*100%,"")</f>
        <v/>
      </c>
      <c r="F46" s="293" t="s">
        <v>57</v>
      </c>
      <c r="G46" s="293"/>
      <c r="H46" s="293"/>
      <c r="I46" s="293"/>
      <c r="J46" s="298"/>
    </row>
    <row r="47" ht="20.25" customHeight="1" spans="1:10">
      <c r="A47" s="300" t="s">
        <v>1094</v>
      </c>
      <c r="B47" s="301"/>
      <c r="C47" s="301"/>
      <c r="D47" s="297" t="str">
        <f t="shared" si="1"/>
        <v/>
      </c>
      <c r="E47" s="297" t="str">
        <f>IFERROR((C47/#REF!)*100%,"")</f>
        <v/>
      </c>
      <c r="F47" s="293" t="s">
        <v>57</v>
      </c>
      <c r="G47" s="293"/>
      <c r="H47" s="293"/>
      <c r="I47" s="293"/>
      <c r="J47" s="298"/>
    </row>
    <row r="48" ht="20.25" customHeight="1" spans="1:10">
      <c r="A48" s="300" t="s">
        <v>1095</v>
      </c>
      <c r="B48" s="301"/>
      <c r="C48" s="301"/>
      <c r="D48" s="297" t="str">
        <f t="shared" si="1"/>
        <v/>
      </c>
      <c r="E48" s="297" t="str">
        <f>IFERROR((C48/#REF!)*100%,"")</f>
        <v/>
      </c>
      <c r="F48" s="293" t="s">
        <v>57</v>
      </c>
      <c r="G48" s="293"/>
      <c r="H48" s="293"/>
      <c r="I48" s="293"/>
      <c r="J48" s="298"/>
    </row>
    <row r="49" ht="20.25" customHeight="1" spans="1:10">
      <c r="A49" s="300" t="s">
        <v>1096</v>
      </c>
      <c r="B49" s="301"/>
      <c r="C49" s="301"/>
      <c r="D49" s="297" t="str">
        <f t="shared" si="1"/>
        <v/>
      </c>
      <c r="E49" s="297" t="str">
        <f>IFERROR((C49/#REF!)*100%,"")</f>
        <v/>
      </c>
      <c r="F49" s="299" t="s">
        <v>57</v>
      </c>
      <c r="G49" s="299"/>
      <c r="H49" s="299"/>
      <c r="I49" s="299"/>
      <c r="J49" s="298"/>
    </row>
    <row r="50" ht="20.25" customHeight="1" spans="1:10">
      <c r="A50" s="300" t="s">
        <v>1097</v>
      </c>
      <c r="B50" s="301"/>
      <c r="C50" s="301"/>
      <c r="D50" s="297" t="str">
        <f t="shared" si="1"/>
        <v/>
      </c>
      <c r="E50" s="297" t="str">
        <f>IFERROR((C50/#REF!)*100%,"")</f>
        <v/>
      </c>
      <c r="F50" s="299"/>
      <c r="G50" s="299"/>
      <c r="H50" s="299"/>
      <c r="I50" s="299"/>
      <c r="J50" s="298"/>
    </row>
    <row r="51" ht="20.25" customHeight="1" spans="1:10">
      <c r="A51" s="300" t="s">
        <v>1098</v>
      </c>
      <c r="B51" s="301"/>
      <c r="C51" s="301"/>
      <c r="D51" s="297" t="str">
        <f t="shared" si="1"/>
        <v/>
      </c>
      <c r="E51" s="297" t="str">
        <f>IFERROR((C51/#REF!)*100%,"")</f>
        <v/>
      </c>
      <c r="F51" s="299" t="s">
        <v>57</v>
      </c>
      <c r="G51" s="299"/>
      <c r="H51" s="299"/>
      <c r="I51" s="299"/>
      <c r="J51" s="298"/>
    </row>
    <row r="52" ht="20.25" customHeight="1" spans="1:10">
      <c r="A52" s="299" t="s">
        <v>1099</v>
      </c>
      <c r="B52" s="295"/>
      <c r="C52" s="295">
        <v>719</v>
      </c>
      <c r="D52" s="297" t="str">
        <f t="shared" si="1"/>
        <v/>
      </c>
      <c r="E52" s="297" t="str">
        <f>IFERROR((C52/#REF!)*100%,"")</f>
        <v/>
      </c>
      <c r="F52" s="299" t="s">
        <v>57</v>
      </c>
      <c r="G52" s="299"/>
      <c r="H52" s="299"/>
      <c r="I52" s="299"/>
      <c r="J52" s="298"/>
    </row>
    <row r="53" ht="20.25" customHeight="1" spans="1:10">
      <c r="A53" s="299" t="s">
        <v>1100</v>
      </c>
      <c r="B53" s="294">
        <f>SUM(B54:B74)</f>
        <v>8768</v>
      </c>
      <c r="C53" s="294">
        <f>SUM(C54:C74)</f>
        <v>262</v>
      </c>
      <c r="D53" s="297">
        <f t="shared" si="1"/>
        <v>0.0298813868613139</v>
      </c>
      <c r="E53" s="297" t="str">
        <f>IFERROR((C53/#REF!)*100%,"")</f>
        <v/>
      </c>
      <c r="F53" s="299" t="s">
        <v>57</v>
      </c>
      <c r="G53" s="299"/>
      <c r="H53" s="299"/>
      <c r="I53" s="299"/>
      <c r="J53" s="298"/>
    </row>
    <row r="54" ht="20.25" customHeight="1" spans="1:10">
      <c r="A54" s="299" t="s">
        <v>1101</v>
      </c>
      <c r="B54" s="295"/>
      <c r="C54" s="295"/>
      <c r="D54" s="297" t="str">
        <f t="shared" si="1"/>
        <v/>
      </c>
      <c r="E54" s="297" t="str">
        <f>IFERROR((C54/#REF!)*100%,"")</f>
        <v/>
      </c>
      <c r="F54" s="299" t="s">
        <v>57</v>
      </c>
      <c r="G54" s="299"/>
      <c r="H54" s="299"/>
      <c r="I54" s="299"/>
      <c r="J54" s="298"/>
    </row>
    <row r="55" ht="20.25" customHeight="1" spans="1:10">
      <c r="A55" s="299" t="s">
        <v>1102</v>
      </c>
      <c r="B55" s="295"/>
      <c r="C55" s="295"/>
      <c r="D55" s="297" t="str">
        <f t="shared" si="1"/>
        <v/>
      </c>
      <c r="E55" s="297" t="str">
        <f>IFERROR((C55/#REF!)*100%,"")</f>
        <v/>
      </c>
      <c r="F55" s="299"/>
      <c r="G55" s="299"/>
      <c r="H55" s="299"/>
      <c r="I55" s="299"/>
      <c r="J55" s="298"/>
    </row>
    <row r="56" ht="20.25" customHeight="1" spans="1:10">
      <c r="A56" s="299" t="s">
        <v>1103</v>
      </c>
      <c r="B56" s="295"/>
      <c r="C56" s="295"/>
      <c r="D56" s="297" t="str">
        <f t="shared" si="1"/>
        <v/>
      </c>
      <c r="E56" s="297" t="str">
        <f>IFERROR((C56/#REF!)*100%,"")</f>
        <v/>
      </c>
      <c r="F56" s="299"/>
      <c r="G56" s="299"/>
      <c r="H56" s="299"/>
      <c r="I56" s="299"/>
      <c r="J56" s="298"/>
    </row>
    <row r="57" ht="20.25" customHeight="1" spans="1:10">
      <c r="A57" s="299" t="s">
        <v>1104</v>
      </c>
      <c r="B57" s="295">
        <v>25</v>
      </c>
      <c r="C57" s="295">
        <v>26</v>
      </c>
      <c r="D57" s="297">
        <f t="shared" si="1"/>
        <v>1.04</v>
      </c>
      <c r="E57" s="297" t="str">
        <f>IFERROR((C57/#REF!)*100%,"")</f>
        <v/>
      </c>
      <c r="F57" s="299"/>
      <c r="G57" s="299"/>
      <c r="H57" s="299"/>
      <c r="I57" s="293"/>
      <c r="J57" s="298"/>
    </row>
    <row r="58" ht="20.25" customHeight="1" spans="1:10">
      <c r="A58" s="299" t="s">
        <v>1105</v>
      </c>
      <c r="B58" s="295">
        <v>400</v>
      </c>
      <c r="C58" s="295"/>
      <c r="D58" s="297">
        <f t="shared" si="1"/>
        <v>0</v>
      </c>
      <c r="E58" s="297" t="str">
        <f>IFERROR((C58/#REF!)*100%,"")</f>
        <v/>
      </c>
      <c r="F58" s="299"/>
      <c r="G58" s="299"/>
      <c r="H58" s="299"/>
      <c r="I58" s="293"/>
      <c r="J58" s="298"/>
    </row>
    <row r="59" ht="20.25" customHeight="1" spans="1:10">
      <c r="A59" s="299" t="s">
        <v>1106</v>
      </c>
      <c r="B59" s="295"/>
      <c r="C59" s="295"/>
      <c r="D59" s="297" t="str">
        <f t="shared" si="1"/>
        <v/>
      </c>
      <c r="E59" s="297" t="str">
        <f>IFERROR((C59/#REF!)*100%,"")</f>
        <v/>
      </c>
      <c r="F59" s="299"/>
      <c r="G59" s="299"/>
      <c r="H59" s="299"/>
      <c r="I59" s="293"/>
      <c r="J59" s="298"/>
    </row>
    <row r="60" ht="20.25" customHeight="1" spans="1:10">
      <c r="A60" s="299" t="s">
        <v>1107</v>
      </c>
      <c r="B60" s="295">
        <v>34</v>
      </c>
      <c r="C60" s="295"/>
      <c r="D60" s="297">
        <f t="shared" si="1"/>
        <v>0</v>
      </c>
      <c r="E60" s="297" t="str">
        <f>IFERROR((C60/#REF!)*100%,"")</f>
        <v/>
      </c>
      <c r="F60" s="299"/>
      <c r="G60" s="299"/>
      <c r="H60" s="299"/>
      <c r="I60" s="293"/>
      <c r="J60" s="298"/>
    </row>
    <row r="61" ht="20.25" customHeight="1" spans="1:10">
      <c r="A61" s="299" t="s">
        <v>1108</v>
      </c>
      <c r="B61" s="295">
        <v>6468</v>
      </c>
      <c r="C61" s="295"/>
      <c r="D61" s="297">
        <f t="shared" si="1"/>
        <v>0</v>
      </c>
      <c r="E61" s="297" t="str">
        <f>IFERROR((C61/#REF!)*100%,"")</f>
        <v/>
      </c>
      <c r="F61" s="299"/>
      <c r="G61" s="299"/>
      <c r="H61" s="299"/>
      <c r="I61" s="291"/>
      <c r="J61" s="298"/>
    </row>
    <row r="62" ht="20.25" customHeight="1" spans="1:10">
      <c r="A62" s="299" t="s">
        <v>1109</v>
      </c>
      <c r="B62" s="295">
        <v>1200</v>
      </c>
      <c r="C62" s="295"/>
      <c r="D62" s="297">
        <f t="shared" si="1"/>
        <v>0</v>
      </c>
      <c r="E62" s="297" t="str">
        <f>IFERROR((C62/#REF!)*100%,"")</f>
        <v/>
      </c>
      <c r="F62" s="299"/>
      <c r="G62" s="299"/>
      <c r="H62" s="299"/>
      <c r="I62" s="291"/>
      <c r="J62" s="298"/>
    </row>
    <row r="63" ht="20.25" customHeight="1" spans="1:10">
      <c r="A63" s="299" t="s">
        <v>1110</v>
      </c>
      <c r="B63" s="295">
        <v>172</v>
      </c>
      <c r="C63" s="295"/>
      <c r="D63" s="297">
        <f t="shared" si="1"/>
        <v>0</v>
      </c>
      <c r="E63" s="297" t="str">
        <f>IFERROR((C63/#REF!)*100%,"")</f>
        <v/>
      </c>
      <c r="F63" s="299"/>
      <c r="G63" s="299"/>
      <c r="H63" s="299"/>
      <c r="I63" s="291"/>
      <c r="J63" s="298"/>
    </row>
    <row r="64" ht="20.25" customHeight="1" spans="1:10">
      <c r="A64" s="299" t="s">
        <v>1111</v>
      </c>
      <c r="B64" s="295"/>
      <c r="C64" s="295"/>
      <c r="D64" s="297" t="str">
        <f t="shared" si="1"/>
        <v/>
      </c>
      <c r="E64" s="297" t="str">
        <f>IFERROR((C64/#REF!)*100%,"")</f>
        <v/>
      </c>
      <c r="F64" s="299"/>
      <c r="G64" s="299"/>
      <c r="H64" s="299"/>
      <c r="I64" s="291"/>
      <c r="J64" s="298"/>
    </row>
    <row r="65" ht="20.25" customHeight="1" spans="1:10">
      <c r="A65" s="299" t="s">
        <v>1112</v>
      </c>
      <c r="B65" s="295">
        <v>379</v>
      </c>
      <c r="C65" s="295">
        <v>236</v>
      </c>
      <c r="D65" s="297">
        <f t="shared" si="1"/>
        <v>0.622691292875989</v>
      </c>
      <c r="E65" s="297" t="str">
        <f>IFERROR((C65/#REF!)*100%,"")</f>
        <v/>
      </c>
      <c r="F65" s="299"/>
      <c r="G65" s="299"/>
      <c r="H65" s="299"/>
      <c r="I65" s="291"/>
      <c r="J65" s="298"/>
    </row>
    <row r="66" ht="20.25" customHeight="1" spans="1:10">
      <c r="A66" s="299" t="s">
        <v>1113</v>
      </c>
      <c r="B66" s="295">
        <v>40</v>
      </c>
      <c r="C66" s="295"/>
      <c r="D66" s="297">
        <f t="shared" si="1"/>
        <v>0</v>
      </c>
      <c r="E66" s="297" t="str">
        <f>IFERROR((C66/#REF!)*100%,"")</f>
        <v/>
      </c>
      <c r="F66" s="299"/>
      <c r="G66" s="299"/>
      <c r="H66" s="299"/>
      <c r="I66" s="291"/>
      <c r="J66" s="298"/>
    </row>
    <row r="67" ht="20.25" customHeight="1" spans="1:10">
      <c r="A67" s="299" t="s">
        <v>1114</v>
      </c>
      <c r="B67" s="295"/>
      <c r="C67" s="295"/>
      <c r="D67" s="297" t="str">
        <f t="shared" si="1"/>
        <v/>
      </c>
      <c r="E67" s="297" t="str">
        <f>IFERROR((C67/#REF!)*100%,"")</f>
        <v/>
      </c>
      <c r="F67" s="299"/>
      <c r="G67" s="299"/>
      <c r="H67" s="299"/>
      <c r="I67" s="291"/>
      <c r="J67" s="298"/>
    </row>
    <row r="68" ht="20.25" customHeight="1" spans="1:10">
      <c r="A68" s="299" t="s">
        <v>1115</v>
      </c>
      <c r="B68" s="295">
        <v>50</v>
      </c>
      <c r="C68" s="295"/>
      <c r="D68" s="297">
        <f t="shared" si="1"/>
        <v>0</v>
      </c>
      <c r="E68" s="297" t="str">
        <f>IFERROR((C68/#REF!)*100%,"")</f>
        <v/>
      </c>
      <c r="F68" s="299"/>
      <c r="G68" s="299"/>
      <c r="H68" s="299"/>
      <c r="I68" s="291"/>
      <c r="J68" s="298"/>
    </row>
    <row r="69" ht="20.25" customHeight="1" spans="1:10">
      <c r="A69" s="299" t="s">
        <v>1116</v>
      </c>
      <c r="B69" s="295"/>
      <c r="C69" s="295"/>
      <c r="D69" s="297" t="str">
        <f t="shared" si="1"/>
        <v/>
      </c>
      <c r="E69" s="297" t="str">
        <f>IFERROR((C69/#REF!)*100%,"")</f>
        <v/>
      </c>
      <c r="F69" s="299"/>
      <c r="G69" s="299"/>
      <c r="H69" s="299"/>
      <c r="I69" s="291"/>
      <c r="J69" s="298"/>
    </row>
    <row r="70" ht="20.25" customHeight="1" spans="1:10">
      <c r="A70" s="299" t="s">
        <v>1117</v>
      </c>
      <c r="B70" s="295"/>
      <c r="C70" s="295"/>
      <c r="D70" s="297" t="str">
        <f t="shared" si="1"/>
        <v/>
      </c>
      <c r="E70" s="297" t="str">
        <f>IFERROR((C70/#REF!)*100%,"")</f>
        <v/>
      </c>
      <c r="F70" s="299"/>
      <c r="G70" s="299"/>
      <c r="H70" s="299"/>
      <c r="I70" s="291"/>
      <c r="J70" s="298"/>
    </row>
    <row r="71" ht="20.25" customHeight="1" spans="1:10">
      <c r="A71" s="299" t="s">
        <v>1118</v>
      </c>
      <c r="B71" s="295"/>
      <c r="C71" s="295"/>
      <c r="D71" s="297" t="str">
        <f t="shared" ref="D71:D74" si="2">IFERROR((C71/B71)*100%,"")</f>
        <v/>
      </c>
      <c r="E71" s="297" t="str">
        <f>IFERROR((C71/#REF!)*100%,"")</f>
        <v/>
      </c>
      <c r="F71" s="299"/>
      <c r="G71" s="299"/>
      <c r="H71" s="299"/>
      <c r="I71" s="291"/>
      <c r="J71" s="298"/>
    </row>
    <row r="72" ht="20.25" customHeight="1" spans="1:10">
      <c r="A72" s="299" t="s">
        <v>1119</v>
      </c>
      <c r="B72" s="295"/>
      <c r="C72" s="295"/>
      <c r="D72" s="297" t="str">
        <f t="shared" si="2"/>
        <v/>
      </c>
      <c r="E72" s="297" t="str">
        <f>IFERROR((C72/#REF!)*100%,"")</f>
        <v/>
      </c>
      <c r="F72" s="299"/>
      <c r="G72" s="299"/>
      <c r="H72" s="299"/>
      <c r="I72" s="291"/>
      <c r="J72" s="298"/>
    </row>
    <row r="73" ht="20.25" customHeight="1" spans="1:10">
      <c r="A73" s="299" t="s">
        <v>1120</v>
      </c>
      <c r="B73" s="295"/>
      <c r="C73" s="295"/>
      <c r="D73" s="297" t="str">
        <f t="shared" si="2"/>
        <v/>
      </c>
      <c r="E73" s="297" t="str">
        <f>IFERROR((C73/#REF!)*100%,"")</f>
        <v/>
      </c>
      <c r="F73" s="305"/>
      <c r="G73" s="305"/>
      <c r="H73" s="305"/>
      <c r="I73" s="291"/>
      <c r="J73" s="298"/>
    </row>
    <row r="74" ht="20.25" customHeight="1" spans="1:10">
      <c r="A74" s="298" t="s">
        <v>1121</v>
      </c>
      <c r="B74" s="295"/>
      <c r="C74" s="295"/>
      <c r="D74" s="297" t="str">
        <f t="shared" si="2"/>
        <v/>
      </c>
      <c r="E74" s="297" t="str">
        <f>IFERROR((C74/#REF!)*100%,"")</f>
        <v/>
      </c>
      <c r="F74" s="305"/>
      <c r="G74" s="305"/>
      <c r="H74" s="305"/>
      <c r="I74" s="291"/>
      <c r="J74" s="298"/>
    </row>
    <row r="75" ht="20.25" customHeight="1" spans="1:10">
      <c r="A75" s="298"/>
      <c r="B75" s="306"/>
      <c r="C75" s="306"/>
      <c r="D75" s="307"/>
      <c r="E75" s="307"/>
      <c r="F75" s="308"/>
      <c r="G75" s="308"/>
      <c r="H75" s="308"/>
      <c r="I75" s="298"/>
      <c r="J75" s="298"/>
    </row>
    <row r="76" ht="20.25" customHeight="1" spans="1:10">
      <c r="A76" s="298"/>
      <c r="B76" s="306"/>
      <c r="C76" s="306"/>
      <c r="D76" s="307"/>
      <c r="E76" s="307"/>
      <c r="F76" s="308"/>
      <c r="G76" s="308"/>
      <c r="H76" s="308"/>
      <c r="I76" s="298"/>
      <c r="J76" s="298"/>
    </row>
    <row r="77" ht="20.25" customHeight="1" spans="1:10">
      <c r="A77" s="298"/>
      <c r="B77" s="306"/>
      <c r="C77" s="306"/>
      <c r="D77" s="307"/>
      <c r="E77" s="307"/>
      <c r="F77" s="308"/>
      <c r="G77" s="308"/>
      <c r="H77" s="308"/>
      <c r="I77" s="298"/>
      <c r="J77" s="298"/>
    </row>
    <row r="78" ht="20.25" customHeight="1" spans="1:10">
      <c r="A78" s="298" t="s">
        <v>1122</v>
      </c>
      <c r="B78" s="294">
        <f>SUM(B79:B80)</f>
        <v>0</v>
      </c>
      <c r="C78" s="294">
        <f>SUM(C79:C80)</f>
        <v>0</v>
      </c>
      <c r="D78" s="297" t="str">
        <f t="shared" ref="D78:D96" si="3">IFERROR((C78/B78)*100%,"")</f>
        <v/>
      </c>
      <c r="E78" s="297" t="str">
        <f>IFERROR((C78/#REF!)*100%,"")</f>
        <v/>
      </c>
      <c r="F78" s="305"/>
      <c r="G78" s="305"/>
      <c r="H78" s="305"/>
      <c r="I78" s="291"/>
      <c r="J78" s="298"/>
    </row>
    <row r="79" ht="20.25" customHeight="1" spans="1:10">
      <c r="A79" s="298" t="s">
        <v>1123</v>
      </c>
      <c r="B79" s="295"/>
      <c r="C79" s="295"/>
      <c r="D79" s="297" t="str">
        <f t="shared" si="3"/>
        <v/>
      </c>
      <c r="E79" s="297" t="str">
        <f>IFERROR((C79/#REF!)*100%,"")</f>
        <v/>
      </c>
      <c r="F79" s="305"/>
      <c r="G79" s="305"/>
      <c r="H79" s="305"/>
      <c r="I79" s="291"/>
      <c r="J79" s="298"/>
    </row>
    <row r="80" ht="20.25" customHeight="1" spans="1:10">
      <c r="A80" s="298" t="s">
        <v>1124</v>
      </c>
      <c r="B80" s="295"/>
      <c r="C80" s="295"/>
      <c r="D80" s="297" t="str">
        <f t="shared" si="3"/>
        <v/>
      </c>
      <c r="E80" s="297" t="str">
        <f>IFERROR((C80/#REF!)*100%,"")</f>
        <v/>
      </c>
      <c r="F80" s="305"/>
      <c r="G80" s="305"/>
      <c r="H80" s="305"/>
      <c r="I80" s="291"/>
      <c r="J80" s="298"/>
    </row>
    <row r="81" ht="20.25" customHeight="1" spans="1:10">
      <c r="A81" s="298" t="s">
        <v>1125</v>
      </c>
      <c r="B81" s="309"/>
      <c r="C81" s="309"/>
      <c r="D81" s="297" t="str">
        <f t="shared" si="3"/>
        <v/>
      </c>
      <c r="E81" s="297" t="str">
        <f>IFERROR((C81/#REF!)*100%,"")</f>
        <v/>
      </c>
      <c r="F81" s="305"/>
      <c r="G81" s="305"/>
      <c r="H81" s="305"/>
      <c r="I81" s="291"/>
      <c r="J81" s="298"/>
    </row>
    <row r="82" ht="20.25" customHeight="1" spans="1:10">
      <c r="A82" s="291" t="s">
        <v>1126</v>
      </c>
      <c r="B82" s="309">
        <v>9275</v>
      </c>
      <c r="C82" s="309">
        <v>19400</v>
      </c>
      <c r="D82" s="297">
        <f t="shared" si="3"/>
        <v>2.09164420485175</v>
      </c>
      <c r="E82" s="297" t="str">
        <f>IFERROR((C82/#REF!)*100%,"")</f>
        <v/>
      </c>
      <c r="F82" s="305"/>
      <c r="G82" s="305"/>
      <c r="H82" s="305"/>
      <c r="I82" s="291"/>
      <c r="J82" s="298"/>
    </row>
    <row r="83" ht="20.25" customHeight="1" spans="1:10">
      <c r="A83" s="291" t="s">
        <v>1127</v>
      </c>
      <c r="B83" s="294">
        <f>SUM(B84:B86)</f>
        <v>0</v>
      </c>
      <c r="C83" s="294">
        <f>SUM(C84:C86)</f>
        <v>5000</v>
      </c>
      <c r="D83" s="310" t="str">
        <f t="shared" si="3"/>
        <v/>
      </c>
      <c r="E83" s="310" t="str">
        <f>IFERROR((C83/#REF!)*100%,"")</f>
        <v/>
      </c>
      <c r="F83" s="305" t="s">
        <v>1128</v>
      </c>
      <c r="G83" s="311"/>
      <c r="H83" s="312"/>
      <c r="I83" s="317" t="str">
        <f t="shared" ref="I83:I96" si="4">IFERROR((H83/G83)*100%,"")</f>
        <v/>
      </c>
      <c r="J83" s="317" t="str">
        <f>IFERROR((H83/#REF!)*100%,"")</f>
        <v/>
      </c>
    </row>
    <row r="84" ht="20.25" customHeight="1" spans="1:10">
      <c r="A84" s="291" t="s">
        <v>1129</v>
      </c>
      <c r="B84" s="295"/>
      <c r="C84" s="295"/>
      <c r="D84" s="310" t="str">
        <f t="shared" si="3"/>
        <v/>
      </c>
      <c r="E84" s="310" t="str">
        <f>IFERROR((C84/#REF!)*100%,"")</f>
        <v/>
      </c>
      <c r="F84" s="293" t="s">
        <v>1130</v>
      </c>
      <c r="G84" s="312"/>
      <c r="H84" s="312"/>
      <c r="I84" s="304" t="str">
        <f t="shared" si="4"/>
        <v/>
      </c>
      <c r="J84" s="304" t="str">
        <f>IFERROR((H84/#REF!)*100%,"")</f>
        <v/>
      </c>
    </row>
    <row r="85" ht="20.25" customHeight="1" spans="1:10">
      <c r="A85" s="291" t="s">
        <v>1131</v>
      </c>
      <c r="B85" s="295"/>
      <c r="C85" s="295"/>
      <c r="D85" s="310" t="str">
        <f t="shared" si="3"/>
        <v/>
      </c>
      <c r="E85" s="310" t="str">
        <f>IFERROR((C85/#REF!)*100%,"")</f>
        <v/>
      </c>
      <c r="F85" s="313" t="s">
        <v>1132</v>
      </c>
      <c r="G85" s="309"/>
      <c r="H85" s="309"/>
      <c r="I85" s="304" t="str">
        <f t="shared" si="4"/>
        <v/>
      </c>
      <c r="J85" s="304" t="str">
        <f>IFERROR((H85/#REF!)*100%,"")</f>
        <v/>
      </c>
    </row>
    <row r="86" ht="20.25" customHeight="1" spans="1:10">
      <c r="A86" s="291" t="s">
        <v>1133</v>
      </c>
      <c r="B86" s="295"/>
      <c r="C86" s="295">
        <v>5000</v>
      </c>
      <c r="D86" s="310" t="str">
        <f t="shared" si="3"/>
        <v/>
      </c>
      <c r="E86" s="310" t="str">
        <f>IFERROR((C86/#REF!)*100%,"")</f>
        <v/>
      </c>
      <c r="F86" s="313" t="s">
        <v>1134</v>
      </c>
      <c r="G86" s="309"/>
      <c r="H86" s="309"/>
      <c r="I86" s="304" t="str">
        <f t="shared" si="4"/>
        <v/>
      </c>
      <c r="J86" s="304" t="str">
        <f>IFERROR((H86/#REF!)*100%,"")</f>
        <v/>
      </c>
    </row>
    <row r="87" ht="20.25" customHeight="1" spans="1:10">
      <c r="A87" s="291" t="s">
        <v>1135</v>
      </c>
      <c r="B87" s="309"/>
      <c r="C87" s="309"/>
      <c r="D87" s="310" t="str">
        <f t="shared" si="3"/>
        <v/>
      </c>
      <c r="E87" s="310" t="str">
        <f>IFERROR((C87/#REF!)*100%,"")</f>
        <v/>
      </c>
      <c r="F87" s="291" t="s">
        <v>1136</v>
      </c>
      <c r="G87" s="314">
        <v>1000</v>
      </c>
      <c r="H87" s="314">
        <v>2000</v>
      </c>
      <c r="I87" s="304">
        <f t="shared" si="4"/>
        <v>2</v>
      </c>
      <c r="J87" s="304" t="str">
        <f>IFERROR((H87/#REF!)*100%,"")</f>
        <v/>
      </c>
    </row>
    <row r="88" ht="20.25" customHeight="1" spans="1:10">
      <c r="A88" s="291" t="s">
        <v>1137</v>
      </c>
      <c r="B88" s="309">
        <v>1000</v>
      </c>
      <c r="C88" s="309">
        <v>2000</v>
      </c>
      <c r="D88" s="310">
        <f t="shared" si="3"/>
        <v>2</v>
      </c>
      <c r="E88" s="310" t="str">
        <f>IFERROR((C88/#REF!)*100%,"")</f>
        <v/>
      </c>
      <c r="F88" s="291" t="s">
        <v>1138</v>
      </c>
      <c r="G88" s="314"/>
      <c r="H88" s="314"/>
      <c r="I88" s="304" t="str">
        <f t="shared" si="4"/>
        <v/>
      </c>
      <c r="J88" s="304" t="str">
        <f>IFERROR((H88/#REF!)*100%,"")</f>
        <v/>
      </c>
    </row>
    <row r="89" ht="20.25" customHeight="1" spans="1:10">
      <c r="A89" s="291" t="s">
        <v>1139</v>
      </c>
      <c r="B89" s="294">
        <f>SUM(B90:B93)</f>
        <v>0</v>
      </c>
      <c r="C89" s="294">
        <f>SUM(C90:C93)</f>
        <v>0</v>
      </c>
      <c r="D89" s="290" t="str">
        <f t="shared" si="3"/>
        <v/>
      </c>
      <c r="E89" s="290" t="str">
        <f>IFERROR((C89/#REF!)*100%,"")</f>
        <v/>
      </c>
      <c r="F89" s="291" t="s">
        <v>1140</v>
      </c>
      <c r="G89" s="294">
        <f>SUM(G90:G93)</f>
        <v>0</v>
      </c>
      <c r="H89" s="294">
        <f>SUM(H90:H93)</f>
        <v>0</v>
      </c>
      <c r="I89" s="290" t="str">
        <f t="shared" si="4"/>
        <v/>
      </c>
      <c r="J89" s="290" t="str">
        <f>IFERROR((H89/#REF!)*100%,"")</f>
        <v/>
      </c>
    </row>
    <row r="90" ht="20.25" customHeight="1" spans="1:10">
      <c r="A90" s="291" t="s">
        <v>1141</v>
      </c>
      <c r="B90" s="295"/>
      <c r="C90" s="295"/>
      <c r="D90" s="310" t="str">
        <f t="shared" si="3"/>
        <v/>
      </c>
      <c r="E90" s="310" t="str">
        <f>IFERROR((C90/#REF!)*100%,"")</f>
        <v/>
      </c>
      <c r="F90" s="291" t="s">
        <v>1142</v>
      </c>
      <c r="G90" s="295"/>
      <c r="H90" s="295"/>
      <c r="I90" s="304" t="str">
        <f t="shared" si="4"/>
        <v/>
      </c>
      <c r="J90" s="304" t="str">
        <f>IFERROR((H90/#REF!)*100%,"")</f>
        <v/>
      </c>
    </row>
    <row r="91" ht="20.25" customHeight="1" spans="1:10">
      <c r="A91" s="291" t="s">
        <v>1143</v>
      </c>
      <c r="B91" s="295"/>
      <c r="C91" s="295"/>
      <c r="D91" s="310" t="str">
        <f t="shared" si="3"/>
        <v/>
      </c>
      <c r="E91" s="310" t="str">
        <f>IFERROR((C91/#REF!)*100%,"")</f>
        <v/>
      </c>
      <c r="F91" s="291" t="s">
        <v>1144</v>
      </c>
      <c r="G91" s="295"/>
      <c r="H91" s="295"/>
      <c r="I91" s="304" t="str">
        <f t="shared" si="4"/>
        <v/>
      </c>
      <c r="J91" s="304" t="str">
        <f>IFERROR((H91/#REF!)*100%,"")</f>
        <v/>
      </c>
    </row>
    <row r="92" ht="20.25" customHeight="1" spans="1:10">
      <c r="A92" s="291" t="s">
        <v>1145</v>
      </c>
      <c r="B92" s="295"/>
      <c r="C92" s="295"/>
      <c r="D92" s="310" t="str">
        <f t="shared" si="3"/>
        <v/>
      </c>
      <c r="E92" s="310" t="str">
        <f>IFERROR((C92/#REF!)*100%,"")</f>
        <v/>
      </c>
      <c r="F92" s="291" t="s">
        <v>1146</v>
      </c>
      <c r="G92" s="295"/>
      <c r="H92" s="295"/>
      <c r="I92" s="304" t="str">
        <f t="shared" si="4"/>
        <v/>
      </c>
      <c r="J92" s="304" t="str">
        <f>IFERROR((H92/#REF!)*100%,"")</f>
        <v/>
      </c>
    </row>
    <row r="93" ht="20.25" customHeight="1" spans="1:10">
      <c r="A93" s="291" t="s">
        <v>1147</v>
      </c>
      <c r="B93" s="295"/>
      <c r="C93" s="295"/>
      <c r="D93" s="310" t="str">
        <f t="shared" si="3"/>
        <v/>
      </c>
      <c r="E93" s="310" t="str">
        <f>IFERROR((C93/#REF!)*100%,"")</f>
        <v/>
      </c>
      <c r="F93" s="291" t="s">
        <v>1148</v>
      </c>
      <c r="G93" s="295"/>
      <c r="H93" s="295"/>
      <c r="I93" s="304" t="str">
        <f t="shared" si="4"/>
        <v/>
      </c>
      <c r="J93" s="304" t="str">
        <f>IFERROR((H93/#REF!)*100%,"")</f>
        <v/>
      </c>
    </row>
    <row r="94" ht="20.25" customHeight="1" spans="1:10">
      <c r="A94" s="291" t="s">
        <v>1149</v>
      </c>
      <c r="B94" s="309"/>
      <c r="C94" s="309">
        <v>616</v>
      </c>
      <c r="D94" s="310" t="str">
        <f t="shared" si="3"/>
        <v/>
      </c>
      <c r="E94" s="310" t="str">
        <f>IFERROR((C94/#REF!)*100%,"")</f>
        <v/>
      </c>
      <c r="F94" s="298" t="s">
        <v>1150</v>
      </c>
      <c r="G94" s="309"/>
      <c r="H94" s="309"/>
      <c r="I94" s="304" t="str">
        <f t="shared" si="4"/>
        <v/>
      </c>
      <c r="J94" s="304" t="str">
        <f>IFERROR((H94/#REF!)*100%,"")</f>
        <v/>
      </c>
    </row>
    <row r="95" ht="20.25" customHeight="1" spans="1:10">
      <c r="A95" s="298" t="s">
        <v>1151</v>
      </c>
      <c r="B95" s="309"/>
      <c r="C95" s="309"/>
      <c r="D95" s="310" t="str">
        <f t="shared" si="3"/>
        <v/>
      </c>
      <c r="E95" s="310" t="str">
        <f>IFERROR((C95/#REF!)*100%,"")</f>
        <v/>
      </c>
      <c r="F95" s="298" t="s">
        <v>1152</v>
      </c>
      <c r="G95" s="309"/>
      <c r="H95" s="309"/>
      <c r="I95" s="304" t="str">
        <f t="shared" si="4"/>
        <v/>
      </c>
      <c r="J95" s="304" t="str">
        <f>IFERROR((H95/#REF!)*100%,"")</f>
        <v/>
      </c>
    </row>
    <row r="96" ht="20.25" customHeight="1" spans="1:10">
      <c r="A96" s="298" t="s">
        <v>1153</v>
      </c>
      <c r="B96" s="309"/>
      <c r="C96" s="309"/>
      <c r="D96" s="310" t="str">
        <f t="shared" si="3"/>
        <v/>
      </c>
      <c r="E96" s="310" t="str">
        <f>IFERROR((C96/#REF!)*100%,"")</f>
        <v/>
      </c>
      <c r="F96" s="293" t="s">
        <v>1154</v>
      </c>
      <c r="G96" s="309"/>
      <c r="H96" s="309"/>
      <c r="I96" s="304" t="str">
        <f t="shared" si="4"/>
        <v/>
      </c>
      <c r="J96" s="304" t="str">
        <f>IFERROR((H96/#REF!)*100%,"")</f>
        <v/>
      </c>
    </row>
    <row r="97" ht="20.25" customHeight="1" spans="1:10">
      <c r="A97" s="298"/>
      <c r="B97" s="306"/>
      <c r="C97" s="306"/>
      <c r="D97" s="315"/>
      <c r="E97" s="315"/>
      <c r="F97" s="288"/>
      <c r="G97" s="306"/>
      <c r="H97" s="306"/>
      <c r="I97" s="306"/>
      <c r="J97" s="306"/>
    </row>
    <row r="98" ht="20.25" customHeight="1" spans="1:10">
      <c r="A98" s="298"/>
      <c r="B98" s="306"/>
      <c r="C98" s="306"/>
      <c r="D98" s="315"/>
      <c r="E98" s="315"/>
      <c r="F98" s="288"/>
      <c r="G98" s="306"/>
      <c r="H98" s="306"/>
      <c r="I98" s="306"/>
      <c r="J98" s="306"/>
    </row>
    <row r="99" ht="20.25" customHeight="1" spans="1:10">
      <c r="A99" s="298"/>
      <c r="B99" s="306"/>
      <c r="C99" s="306"/>
      <c r="D99" s="315"/>
      <c r="E99" s="315"/>
      <c r="F99" s="298"/>
      <c r="G99" s="306"/>
      <c r="H99" s="306"/>
      <c r="I99" s="306"/>
      <c r="J99" s="306"/>
    </row>
    <row r="100" ht="20.25" customHeight="1" spans="1:10">
      <c r="A100" s="298"/>
      <c r="B100" s="306"/>
      <c r="C100" s="306"/>
      <c r="D100" s="315"/>
      <c r="E100" s="315"/>
      <c r="F100" s="298"/>
      <c r="G100" s="306"/>
      <c r="H100" s="306"/>
      <c r="I100" s="306"/>
      <c r="J100" s="306"/>
    </row>
    <row r="101" ht="20.25" customHeight="1" spans="1:10">
      <c r="A101" s="298" t="s">
        <v>58</v>
      </c>
      <c r="B101" s="316">
        <f>B7+B8</f>
        <v>105784</v>
      </c>
      <c r="C101" s="316">
        <f>C7+C8</f>
        <v>112254</v>
      </c>
      <c r="D101" s="290">
        <f>IFERROR((C101/B101)*100%,"")</f>
        <v>1.06116236860017</v>
      </c>
      <c r="E101" s="290" t="str">
        <f>IFERROR((C101/#REF!)*100%,"")</f>
        <v/>
      </c>
      <c r="F101" s="298" t="s">
        <v>1044</v>
      </c>
      <c r="G101" s="316">
        <f>G7+G8</f>
        <v>105784</v>
      </c>
      <c r="H101" s="316">
        <f>H7+H8</f>
        <v>112254</v>
      </c>
      <c r="I101" s="290">
        <f>IFERROR((H101/G101)*100%,"")</f>
        <v>1.06116236860017</v>
      </c>
      <c r="J101" s="290" t="str">
        <f>IFERROR((H101/#REF!)*100%,"")</f>
        <v/>
      </c>
    </row>
  </sheetData>
  <mergeCells count="8">
    <mergeCell ref="A2:J2"/>
    <mergeCell ref="A4:E4"/>
    <mergeCell ref="F4:J4"/>
    <mergeCell ref="C5:E5"/>
    <mergeCell ref="H5:J5"/>
    <mergeCell ref="A5:A6"/>
    <mergeCell ref="B5:B6"/>
    <mergeCell ref="G5:G6"/>
  </mergeCells>
  <pageMargins left="0.7" right="0.7" top="0.75" bottom="0.75" header="0.3" footer="0.3"/>
  <pageSetup paperSize="1" scale="50" fitToHeight="0" orientation="portrait" blackAndWhite="1"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
  <sheetViews>
    <sheetView showGridLines="0" zoomScale="70" zoomScaleNormal="70" workbookViewId="0">
      <pane ySplit="5" topLeftCell="A6" activePane="bottomLeft" state="frozen"/>
      <selection/>
      <selection pane="bottomLeft" activeCell="A2" sqref="A2:R2"/>
    </sheetView>
  </sheetViews>
  <sheetFormatPr defaultColWidth="9" defaultRowHeight="13.5" customHeight="1"/>
  <cols>
    <col min="2" max="2" width="23.5" customWidth="1"/>
    <col min="3" max="18" width="12" customWidth="1"/>
  </cols>
  <sheetData>
    <row r="1" ht="14.25" customHeight="1" spans="1:18">
      <c r="A1" s="255" t="s">
        <v>1155</v>
      </c>
      <c r="B1" s="256"/>
      <c r="C1" s="256"/>
      <c r="D1" s="256"/>
      <c r="E1" s="256"/>
      <c r="F1" s="256"/>
      <c r="G1" s="256"/>
      <c r="H1" s="256"/>
      <c r="I1" s="256"/>
      <c r="J1" s="256"/>
      <c r="K1" s="256"/>
      <c r="L1" s="256"/>
      <c r="M1" s="256"/>
      <c r="N1" s="256"/>
      <c r="O1" s="256"/>
      <c r="P1" s="256"/>
      <c r="Q1" s="256"/>
      <c r="R1" s="256"/>
    </row>
    <row r="2" ht="22.5" customHeight="1" spans="1:18">
      <c r="A2" s="257" t="s">
        <v>1156</v>
      </c>
      <c r="B2" s="257"/>
      <c r="C2" s="257"/>
      <c r="D2" s="257"/>
      <c r="E2" s="257"/>
      <c r="F2" s="257"/>
      <c r="G2" s="257"/>
      <c r="H2" s="257"/>
      <c r="I2" s="257"/>
      <c r="J2" s="257"/>
      <c r="K2" s="257"/>
      <c r="L2" s="257"/>
      <c r="M2" s="257"/>
      <c r="N2" s="257"/>
      <c r="O2" s="257"/>
      <c r="P2" s="257"/>
      <c r="Q2" s="257"/>
      <c r="R2" s="257"/>
    </row>
    <row r="3" ht="20.25" customHeight="1" spans="1:18">
      <c r="A3" s="256"/>
      <c r="B3" s="256"/>
      <c r="C3" s="256"/>
      <c r="D3" s="258"/>
      <c r="E3" s="258"/>
      <c r="F3" s="258"/>
      <c r="G3" s="258"/>
      <c r="H3" s="258"/>
      <c r="I3" s="258"/>
      <c r="J3" s="256"/>
      <c r="K3" s="256"/>
      <c r="L3" s="256"/>
      <c r="M3" s="256"/>
      <c r="N3" s="256"/>
      <c r="O3" s="256"/>
      <c r="P3" s="256"/>
      <c r="Q3" s="256"/>
      <c r="R3" s="270"/>
    </row>
    <row r="4" ht="23.25" customHeight="1" spans="1:18">
      <c r="A4" s="259" t="s">
        <v>23</v>
      </c>
      <c r="B4" s="259"/>
      <c r="C4" s="259" t="s">
        <v>1157</v>
      </c>
      <c r="D4" s="260">
        <v>501</v>
      </c>
      <c r="E4" s="260">
        <v>502</v>
      </c>
      <c r="F4" s="260">
        <v>503</v>
      </c>
      <c r="G4" s="260">
        <v>504</v>
      </c>
      <c r="H4" s="260">
        <v>505</v>
      </c>
      <c r="I4" s="260">
        <v>506</v>
      </c>
      <c r="J4" s="260">
        <v>507</v>
      </c>
      <c r="K4" s="260">
        <v>508</v>
      </c>
      <c r="L4" s="260">
        <v>509</v>
      </c>
      <c r="M4" s="260">
        <v>510</v>
      </c>
      <c r="N4" s="260">
        <v>511</v>
      </c>
      <c r="O4" s="260">
        <v>512</v>
      </c>
      <c r="P4" s="260">
        <v>513</v>
      </c>
      <c r="Q4" s="260">
        <v>514</v>
      </c>
      <c r="R4" s="260">
        <v>515</v>
      </c>
    </row>
    <row r="5" ht="69" customHeight="1" spans="1:18">
      <c r="A5" s="260" t="s">
        <v>26</v>
      </c>
      <c r="B5" s="260" t="s">
        <v>27</v>
      </c>
      <c r="C5" s="259"/>
      <c r="D5" s="261" t="s">
        <v>1158</v>
      </c>
      <c r="E5" s="261" t="s">
        <v>1159</v>
      </c>
      <c r="F5" s="261" t="s">
        <v>1160</v>
      </c>
      <c r="G5" s="261" t="s">
        <v>1161</v>
      </c>
      <c r="H5" s="261" t="s">
        <v>1162</v>
      </c>
      <c r="I5" s="261" t="s">
        <v>1163</v>
      </c>
      <c r="J5" s="261" t="s">
        <v>1164</v>
      </c>
      <c r="K5" s="261" t="s">
        <v>1165</v>
      </c>
      <c r="L5" s="261" t="s">
        <v>1166</v>
      </c>
      <c r="M5" s="261" t="s">
        <v>1167</v>
      </c>
      <c r="N5" s="261" t="s">
        <v>1168</v>
      </c>
      <c r="O5" s="261" t="s">
        <v>1169</v>
      </c>
      <c r="P5" s="261" t="s">
        <v>1052</v>
      </c>
      <c r="Q5" s="261" t="s">
        <v>1170</v>
      </c>
      <c r="R5" s="261" t="s">
        <v>1171</v>
      </c>
    </row>
    <row r="6" ht="20.25" customHeight="1" spans="1:18">
      <c r="A6" s="262">
        <v>201</v>
      </c>
      <c r="B6" s="263" t="s">
        <v>1172</v>
      </c>
      <c r="C6" s="264">
        <f t="shared" ref="C6:C31" si="0">SUM(D6:R6)</f>
        <v>10501</v>
      </c>
      <c r="D6" s="265">
        <v>3917</v>
      </c>
      <c r="E6" s="265">
        <v>3188</v>
      </c>
      <c r="F6" s="265">
        <v>100</v>
      </c>
      <c r="G6" s="265"/>
      <c r="H6" s="265">
        <v>2111</v>
      </c>
      <c r="I6" s="265"/>
      <c r="J6" s="265">
        <v>68</v>
      </c>
      <c r="K6" s="265"/>
      <c r="L6" s="265">
        <v>1117</v>
      </c>
      <c r="M6" s="265"/>
      <c r="N6" s="265"/>
      <c r="O6" s="265"/>
      <c r="P6" s="265"/>
      <c r="Q6" s="265"/>
      <c r="R6" s="265"/>
    </row>
    <row r="7" ht="20.25" customHeight="1" spans="1:18">
      <c r="A7" s="262">
        <v>202</v>
      </c>
      <c r="B7" s="263" t="s">
        <v>1173</v>
      </c>
      <c r="C7" s="264">
        <f t="shared" si="0"/>
        <v>0</v>
      </c>
      <c r="D7" s="265"/>
      <c r="E7" s="265"/>
      <c r="F7" s="265"/>
      <c r="G7" s="265"/>
      <c r="H7" s="265"/>
      <c r="I7" s="265"/>
      <c r="J7" s="265"/>
      <c r="K7" s="265"/>
      <c r="L7" s="265"/>
      <c r="M7" s="265"/>
      <c r="N7" s="265"/>
      <c r="O7" s="265"/>
      <c r="P7" s="265"/>
      <c r="Q7" s="265"/>
      <c r="R7" s="265"/>
    </row>
    <row r="8" ht="20.25" customHeight="1" spans="1:18">
      <c r="A8" s="262">
        <v>203</v>
      </c>
      <c r="B8" s="263" t="s">
        <v>1174</v>
      </c>
      <c r="C8" s="264">
        <f t="shared" si="0"/>
        <v>0</v>
      </c>
      <c r="D8" s="265"/>
      <c r="E8" s="265"/>
      <c r="F8" s="265"/>
      <c r="G8" s="265"/>
      <c r="H8" s="265"/>
      <c r="I8" s="265"/>
      <c r="J8" s="265"/>
      <c r="K8" s="265"/>
      <c r="L8" s="265"/>
      <c r="M8" s="265"/>
      <c r="N8" s="265"/>
      <c r="O8" s="265"/>
      <c r="P8" s="265"/>
      <c r="Q8" s="265"/>
      <c r="R8" s="265"/>
    </row>
    <row r="9" ht="20.25" customHeight="1" spans="1:18">
      <c r="A9" s="262">
        <v>204</v>
      </c>
      <c r="B9" s="263" t="s">
        <v>1175</v>
      </c>
      <c r="C9" s="264">
        <f t="shared" si="0"/>
        <v>1399</v>
      </c>
      <c r="D9" s="265">
        <v>224</v>
      </c>
      <c r="E9" s="265">
        <v>1175</v>
      </c>
      <c r="F9" s="265"/>
      <c r="G9" s="265"/>
      <c r="H9" s="265"/>
      <c r="I9" s="265"/>
      <c r="J9" s="265"/>
      <c r="K9" s="265"/>
      <c r="L9" s="265"/>
      <c r="M9" s="265"/>
      <c r="N9" s="265"/>
      <c r="O9" s="265"/>
      <c r="P9" s="265"/>
      <c r="Q9" s="265"/>
      <c r="R9" s="265"/>
    </row>
    <row r="10" ht="20.25" customHeight="1" spans="1:18">
      <c r="A10" s="262">
        <v>205</v>
      </c>
      <c r="B10" s="263" t="s">
        <v>1176</v>
      </c>
      <c r="C10" s="264">
        <f t="shared" si="0"/>
        <v>5391</v>
      </c>
      <c r="D10" s="265">
        <v>53</v>
      </c>
      <c r="E10" s="265">
        <v>23</v>
      </c>
      <c r="F10" s="265"/>
      <c r="G10" s="265"/>
      <c r="H10" s="265">
        <v>5265</v>
      </c>
      <c r="I10" s="265"/>
      <c r="J10" s="265"/>
      <c r="K10" s="265"/>
      <c r="L10" s="265">
        <v>50</v>
      </c>
      <c r="M10" s="265"/>
      <c r="N10" s="265"/>
      <c r="O10" s="265"/>
      <c r="P10" s="265"/>
      <c r="Q10" s="265"/>
      <c r="R10" s="265"/>
    </row>
    <row r="11" ht="20.25" customHeight="1" spans="1:18">
      <c r="A11" s="262">
        <v>206</v>
      </c>
      <c r="B11" s="263" t="s">
        <v>1177</v>
      </c>
      <c r="C11" s="264">
        <f t="shared" si="0"/>
        <v>143</v>
      </c>
      <c r="D11" s="265">
        <v>30</v>
      </c>
      <c r="E11" s="265">
        <v>13</v>
      </c>
      <c r="F11" s="265"/>
      <c r="G11" s="265"/>
      <c r="H11" s="265"/>
      <c r="I11" s="265"/>
      <c r="J11" s="265">
        <v>100</v>
      </c>
      <c r="K11" s="265"/>
      <c r="L11" s="265"/>
      <c r="M11" s="265"/>
      <c r="N11" s="265"/>
      <c r="O11" s="265"/>
      <c r="P11" s="265"/>
      <c r="Q11" s="265"/>
      <c r="R11" s="265"/>
    </row>
    <row r="12" ht="20.25" customHeight="1" spans="1:18">
      <c r="A12" s="262">
        <v>207</v>
      </c>
      <c r="B12" s="263" t="s">
        <v>1178</v>
      </c>
      <c r="C12" s="264">
        <f t="shared" si="0"/>
        <v>66</v>
      </c>
      <c r="D12" s="265">
        <v>44</v>
      </c>
      <c r="E12" s="265">
        <v>19</v>
      </c>
      <c r="F12" s="265">
        <v>3</v>
      </c>
      <c r="G12" s="265"/>
      <c r="H12" s="265"/>
      <c r="I12" s="265"/>
      <c r="J12" s="265"/>
      <c r="K12" s="265"/>
      <c r="L12" s="265"/>
      <c r="M12" s="265"/>
      <c r="N12" s="265"/>
      <c r="O12" s="265"/>
      <c r="P12" s="265"/>
      <c r="Q12" s="265"/>
      <c r="R12" s="265"/>
    </row>
    <row r="13" ht="20.25" customHeight="1" spans="1:18">
      <c r="A13" s="262">
        <v>208</v>
      </c>
      <c r="B13" s="263" t="s">
        <v>1179</v>
      </c>
      <c r="C13" s="264">
        <f t="shared" si="0"/>
        <v>13782</v>
      </c>
      <c r="D13" s="265">
        <v>5297</v>
      </c>
      <c r="E13" s="265">
        <v>3575</v>
      </c>
      <c r="F13" s="265"/>
      <c r="G13" s="265"/>
      <c r="H13" s="265">
        <v>1067</v>
      </c>
      <c r="I13" s="265"/>
      <c r="J13" s="265">
        <v>150</v>
      </c>
      <c r="K13" s="265"/>
      <c r="L13" s="265">
        <v>3693</v>
      </c>
      <c r="M13" s="265"/>
      <c r="N13" s="265"/>
      <c r="O13" s="265"/>
      <c r="P13" s="265"/>
      <c r="Q13" s="265"/>
      <c r="R13" s="265"/>
    </row>
    <row r="14" ht="20.25" customHeight="1" spans="1:18">
      <c r="A14" s="262">
        <v>210</v>
      </c>
      <c r="B14" s="263" t="s">
        <v>1180</v>
      </c>
      <c r="C14" s="264">
        <f t="shared" si="0"/>
        <v>3088</v>
      </c>
      <c r="D14" s="265">
        <v>454</v>
      </c>
      <c r="E14" s="265">
        <v>250</v>
      </c>
      <c r="F14" s="265">
        <v>6</v>
      </c>
      <c r="G14" s="265"/>
      <c r="H14" s="265">
        <v>996</v>
      </c>
      <c r="I14" s="265"/>
      <c r="J14" s="265"/>
      <c r="K14" s="265"/>
      <c r="L14" s="265">
        <v>1382</v>
      </c>
      <c r="M14" s="265"/>
      <c r="N14" s="265"/>
      <c r="O14" s="265"/>
      <c r="P14" s="265"/>
      <c r="Q14" s="265"/>
      <c r="R14" s="265"/>
    </row>
    <row r="15" ht="20.25" customHeight="1" spans="1:18">
      <c r="A15" s="262">
        <v>211</v>
      </c>
      <c r="B15" s="263" t="s">
        <v>1181</v>
      </c>
      <c r="C15" s="264">
        <f t="shared" si="0"/>
        <v>220</v>
      </c>
      <c r="D15" s="265"/>
      <c r="E15" s="265">
        <v>220</v>
      </c>
      <c r="F15" s="265"/>
      <c r="G15" s="265"/>
      <c r="H15" s="265"/>
      <c r="I15" s="265"/>
      <c r="J15" s="265"/>
      <c r="K15" s="265"/>
      <c r="L15" s="265"/>
      <c r="M15" s="265"/>
      <c r="N15" s="265"/>
      <c r="O15" s="265"/>
      <c r="P15" s="265"/>
      <c r="Q15" s="265"/>
      <c r="R15" s="265"/>
    </row>
    <row r="16" ht="20.25" customHeight="1" spans="1:18">
      <c r="A16" s="262">
        <v>212</v>
      </c>
      <c r="B16" s="263" t="s">
        <v>1182</v>
      </c>
      <c r="C16" s="264">
        <f t="shared" si="0"/>
        <v>5983</v>
      </c>
      <c r="D16" s="265">
        <v>52</v>
      </c>
      <c r="E16" s="265">
        <v>167</v>
      </c>
      <c r="F16" s="265">
        <v>5000</v>
      </c>
      <c r="G16" s="265"/>
      <c r="H16" s="265">
        <v>764</v>
      </c>
      <c r="I16" s="265"/>
      <c r="J16" s="265"/>
      <c r="K16" s="265"/>
      <c r="L16" s="265"/>
      <c r="M16" s="265"/>
      <c r="N16" s="265"/>
      <c r="O16" s="265"/>
      <c r="P16" s="265"/>
      <c r="Q16" s="265"/>
      <c r="R16" s="265"/>
    </row>
    <row r="17" ht="20.25" customHeight="1" spans="1:18">
      <c r="A17" s="262">
        <v>213</v>
      </c>
      <c r="B17" s="263" t="s">
        <v>1183</v>
      </c>
      <c r="C17" s="264">
        <f t="shared" si="0"/>
        <v>1349</v>
      </c>
      <c r="D17" s="265">
        <v>77</v>
      </c>
      <c r="E17" s="265">
        <v>222</v>
      </c>
      <c r="F17" s="265">
        <v>75</v>
      </c>
      <c r="G17" s="265"/>
      <c r="H17" s="265">
        <v>708</v>
      </c>
      <c r="I17" s="265"/>
      <c r="J17" s="265">
        <v>1</v>
      </c>
      <c r="K17" s="265"/>
      <c r="L17" s="265">
        <v>266</v>
      </c>
      <c r="M17" s="265"/>
      <c r="N17" s="265"/>
      <c r="O17" s="265"/>
      <c r="P17" s="265"/>
      <c r="Q17" s="265"/>
      <c r="R17" s="265"/>
    </row>
    <row r="18" ht="20.25" customHeight="1" spans="1:18">
      <c r="A18" s="262">
        <v>214</v>
      </c>
      <c r="B18" s="263" t="s">
        <v>1184</v>
      </c>
      <c r="C18" s="264">
        <f t="shared" si="0"/>
        <v>15</v>
      </c>
      <c r="D18" s="265"/>
      <c r="E18" s="265">
        <v>15</v>
      </c>
      <c r="F18" s="265"/>
      <c r="G18" s="265"/>
      <c r="H18" s="265"/>
      <c r="I18" s="265"/>
      <c r="J18" s="265"/>
      <c r="K18" s="265"/>
      <c r="L18" s="265"/>
      <c r="M18" s="265"/>
      <c r="N18" s="265"/>
      <c r="O18" s="265"/>
      <c r="P18" s="265"/>
      <c r="Q18" s="265"/>
      <c r="R18" s="265"/>
    </row>
    <row r="19" ht="20.25" customHeight="1" spans="1:18">
      <c r="A19" s="262">
        <v>215</v>
      </c>
      <c r="B19" s="266" t="s">
        <v>1185</v>
      </c>
      <c r="C19" s="264">
        <f t="shared" si="0"/>
        <v>82</v>
      </c>
      <c r="D19" s="265">
        <v>72</v>
      </c>
      <c r="E19" s="265">
        <v>10</v>
      </c>
      <c r="F19" s="265"/>
      <c r="G19" s="265"/>
      <c r="H19" s="265"/>
      <c r="I19" s="265"/>
      <c r="J19" s="265"/>
      <c r="K19" s="265"/>
      <c r="L19" s="265"/>
      <c r="M19" s="265"/>
      <c r="N19" s="265"/>
      <c r="O19" s="265"/>
      <c r="P19" s="265"/>
      <c r="Q19" s="265"/>
      <c r="R19" s="265"/>
    </row>
    <row r="20" ht="20.25" customHeight="1" spans="1:18">
      <c r="A20" s="262">
        <v>216</v>
      </c>
      <c r="B20" s="266" t="s">
        <v>1186</v>
      </c>
      <c r="C20" s="264">
        <f t="shared" si="0"/>
        <v>59</v>
      </c>
      <c r="D20" s="265">
        <v>53</v>
      </c>
      <c r="E20" s="265">
        <v>6</v>
      </c>
      <c r="F20" s="265"/>
      <c r="G20" s="265"/>
      <c r="H20" s="265"/>
      <c r="I20" s="265"/>
      <c r="J20" s="265"/>
      <c r="K20" s="265"/>
      <c r="L20" s="265"/>
      <c r="M20" s="265"/>
      <c r="N20" s="265"/>
      <c r="O20" s="265"/>
      <c r="P20" s="265"/>
      <c r="Q20" s="265"/>
      <c r="R20" s="265"/>
    </row>
    <row r="21" ht="20.25" customHeight="1" spans="1:18">
      <c r="A21" s="262">
        <v>217</v>
      </c>
      <c r="B21" s="262" t="s">
        <v>1187</v>
      </c>
      <c r="C21" s="264">
        <f t="shared" si="0"/>
        <v>0</v>
      </c>
      <c r="D21" s="265"/>
      <c r="E21" s="265"/>
      <c r="F21" s="265"/>
      <c r="G21" s="265"/>
      <c r="H21" s="265"/>
      <c r="I21" s="265"/>
      <c r="J21" s="265"/>
      <c r="K21" s="265"/>
      <c r="L21" s="265"/>
      <c r="M21" s="265"/>
      <c r="N21" s="265"/>
      <c r="O21" s="265"/>
      <c r="P21" s="265"/>
      <c r="Q21" s="265"/>
      <c r="R21" s="265"/>
    </row>
    <row r="22" ht="20.25" customHeight="1" spans="1:18">
      <c r="A22" s="262">
        <v>219</v>
      </c>
      <c r="B22" s="266" t="s">
        <v>1188</v>
      </c>
      <c r="C22" s="264">
        <f t="shared" si="0"/>
        <v>0</v>
      </c>
      <c r="D22" s="265"/>
      <c r="E22" s="265"/>
      <c r="F22" s="265"/>
      <c r="G22" s="265"/>
      <c r="H22" s="265"/>
      <c r="I22" s="265"/>
      <c r="J22" s="265"/>
      <c r="K22" s="265"/>
      <c r="L22" s="265"/>
      <c r="M22" s="265"/>
      <c r="N22" s="265"/>
      <c r="O22" s="265"/>
      <c r="P22" s="265"/>
      <c r="Q22" s="265"/>
      <c r="R22" s="265"/>
    </row>
    <row r="23" ht="20.25" customHeight="1" spans="1:18">
      <c r="A23" s="262">
        <v>220</v>
      </c>
      <c r="B23" s="266" t="s">
        <v>1189</v>
      </c>
      <c r="C23" s="264">
        <f t="shared" si="0"/>
        <v>0</v>
      </c>
      <c r="D23" s="265"/>
      <c r="E23" s="265"/>
      <c r="F23" s="265"/>
      <c r="G23" s="265"/>
      <c r="H23" s="265"/>
      <c r="I23" s="265"/>
      <c r="J23" s="265"/>
      <c r="K23" s="265"/>
      <c r="L23" s="265"/>
      <c r="M23" s="265"/>
      <c r="N23" s="265"/>
      <c r="O23" s="265"/>
      <c r="P23" s="265"/>
      <c r="Q23" s="265"/>
      <c r="R23" s="265"/>
    </row>
    <row r="24" ht="20.25" customHeight="1" spans="1:18">
      <c r="A24" s="262">
        <v>221</v>
      </c>
      <c r="B24" s="266" t="s">
        <v>1190</v>
      </c>
      <c r="C24" s="264">
        <f t="shared" si="0"/>
        <v>4161</v>
      </c>
      <c r="D24" s="265">
        <v>518</v>
      </c>
      <c r="E24" s="265"/>
      <c r="F24" s="265"/>
      <c r="G24" s="265"/>
      <c r="H24" s="265">
        <v>769</v>
      </c>
      <c r="I24" s="265"/>
      <c r="J24" s="265"/>
      <c r="K24" s="265"/>
      <c r="L24" s="265">
        <v>15</v>
      </c>
      <c r="M24" s="265"/>
      <c r="N24" s="265">
        <v>2859</v>
      </c>
      <c r="O24" s="265"/>
      <c r="P24" s="265"/>
      <c r="Q24" s="265"/>
      <c r="R24" s="265"/>
    </row>
    <row r="25" ht="20.25" customHeight="1" spans="1:18">
      <c r="A25" s="262">
        <v>222</v>
      </c>
      <c r="B25" s="266" t="s">
        <v>1191</v>
      </c>
      <c r="C25" s="264">
        <f t="shared" si="0"/>
        <v>0</v>
      </c>
      <c r="D25" s="265"/>
      <c r="E25" s="265"/>
      <c r="F25" s="265"/>
      <c r="G25" s="265"/>
      <c r="H25" s="265"/>
      <c r="I25" s="265"/>
      <c r="J25" s="265"/>
      <c r="K25" s="265"/>
      <c r="L25" s="265"/>
      <c r="M25" s="265"/>
      <c r="N25" s="265"/>
      <c r="O25" s="265"/>
      <c r="P25" s="265"/>
      <c r="Q25" s="265"/>
      <c r="R25" s="265"/>
    </row>
    <row r="26" ht="20.25" customHeight="1" spans="1:18">
      <c r="A26" s="262">
        <v>224</v>
      </c>
      <c r="B26" s="266" t="s">
        <v>1192</v>
      </c>
      <c r="C26" s="264">
        <f t="shared" si="0"/>
        <v>241</v>
      </c>
      <c r="D26" s="265">
        <v>58</v>
      </c>
      <c r="E26" s="265">
        <v>177</v>
      </c>
      <c r="F26" s="265">
        <v>5</v>
      </c>
      <c r="G26" s="265"/>
      <c r="H26" s="265"/>
      <c r="I26" s="265"/>
      <c r="J26" s="265"/>
      <c r="K26" s="265"/>
      <c r="L26" s="265">
        <v>1</v>
      </c>
      <c r="M26" s="265"/>
      <c r="N26" s="265"/>
      <c r="O26" s="265"/>
      <c r="P26" s="265"/>
      <c r="Q26" s="265"/>
      <c r="R26" s="265"/>
    </row>
    <row r="27" ht="20.25" customHeight="1" spans="1:18">
      <c r="A27" s="262">
        <v>227</v>
      </c>
      <c r="B27" s="262" t="s">
        <v>1193</v>
      </c>
      <c r="C27" s="264">
        <f t="shared" si="0"/>
        <v>1488</v>
      </c>
      <c r="D27" s="265"/>
      <c r="E27" s="265"/>
      <c r="F27" s="265"/>
      <c r="G27" s="265"/>
      <c r="H27" s="265"/>
      <c r="I27" s="265"/>
      <c r="J27" s="265"/>
      <c r="K27" s="265"/>
      <c r="L27" s="265"/>
      <c r="M27" s="265"/>
      <c r="N27" s="265"/>
      <c r="O27" s="265"/>
      <c r="P27" s="265"/>
      <c r="Q27" s="265">
        <v>1488</v>
      </c>
      <c r="R27" s="265"/>
    </row>
    <row r="28" ht="20.25" customHeight="1" spans="1:18">
      <c r="A28" s="262">
        <v>229</v>
      </c>
      <c r="B28" s="263" t="s">
        <v>1171</v>
      </c>
      <c r="C28" s="264">
        <f t="shared" si="0"/>
        <v>22990</v>
      </c>
      <c r="D28" s="265">
        <v>590</v>
      </c>
      <c r="E28" s="265"/>
      <c r="F28" s="265"/>
      <c r="G28" s="265"/>
      <c r="H28" s="265">
        <v>3000</v>
      </c>
      <c r="I28" s="265"/>
      <c r="J28" s="265"/>
      <c r="K28" s="265"/>
      <c r="L28" s="265"/>
      <c r="M28" s="265"/>
      <c r="N28" s="265"/>
      <c r="O28" s="265"/>
      <c r="P28" s="265"/>
      <c r="Q28" s="265"/>
      <c r="R28" s="265">
        <v>19400</v>
      </c>
    </row>
    <row r="29" ht="20.25" customHeight="1" spans="1:18">
      <c r="A29" s="262">
        <v>230</v>
      </c>
      <c r="B29" s="263" t="s">
        <v>1052</v>
      </c>
      <c r="C29" s="264">
        <f t="shared" si="0"/>
        <v>0</v>
      </c>
      <c r="D29" s="265"/>
      <c r="E29" s="265"/>
      <c r="F29" s="265"/>
      <c r="G29" s="265"/>
      <c r="H29" s="265"/>
      <c r="I29" s="265"/>
      <c r="J29" s="265"/>
      <c r="K29" s="265"/>
      <c r="L29" s="265"/>
      <c r="M29" s="265"/>
      <c r="N29" s="265"/>
      <c r="O29" s="265"/>
      <c r="P29" s="265"/>
      <c r="Q29" s="265"/>
      <c r="R29" s="265"/>
    </row>
    <row r="30" ht="20.25" customHeight="1" spans="1:18">
      <c r="A30" s="262">
        <v>232</v>
      </c>
      <c r="B30" s="266" t="s">
        <v>1194</v>
      </c>
      <c r="C30" s="264">
        <f t="shared" si="0"/>
        <v>2351</v>
      </c>
      <c r="D30" s="265"/>
      <c r="E30" s="265"/>
      <c r="F30" s="265"/>
      <c r="G30" s="265"/>
      <c r="H30" s="265"/>
      <c r="I30" s="265"/>
      <c r="J30" s="265"/>
      <c r="K30" s="265"/>
      <c r="L30" s="265"/>
      <c r="M30" s="265"/>
      <c r="N30" s="265">
        <v>2351</v>
      </c>
      <c r="O30" s="265"/>
      <c r="P30" s="265"/>
      <c r="Q30" s="265"/>
      <c r="R30" s="265"/>
    </row>
    <row r="31" ht="20.25" customHeight="1" spans="1:18">
      <c r="A31" s="262">
        <v>233</v>
      </c>
      <c r="B31" s="266" t="s">
        <v>1195</v>
      </c>
      <c r="C31" s="264">
        <f t="shared" si="0"/>
        <v>1</v>
      </c>
      <c r="D31" s="265"/>
      <c r="E31" s="265"/>
      <c r="F31" s="265"/>
      <c r="G31" s="265"/>
      <c r="H31" s="265"/>
      <c r="I31" s="265"/>
      <c r="J31" s="265"/>
      <c r="K31" s="265"/>
      <c r="L31" s="265"/>
      <c r="M31" s="265"/>
      <c r="N31" s="265">
        <v>1</v>
      </c>
      <c r="O31" s="265"/>
      <c r="P31" s="265"/>
      <c r="Q31" s="265"/>
      <c r="R31" s="265"/>
    </row>
    <row r="32" ht="20.25" customHeight="1" spans="1:18">
      <c r="A32" s="267" t="s">
        <v>1044</v>
      </c>
      <c r="B32" s="267"/>
      <c r="C32" s="264">
        <f t="shared" ref="C32:R32" si="1">SUM(C6:C31)</f>
        <v>73310</v>
      </c>
      <c r="D32" s="268">
        <f t="shared" si="1"/>
        <v>11439</v>
      </c>
      <c r="E32" s="269">
        <f t="shared" si="1"/>
        <v>9060</v>
      </c>
      <c r="F32" s="269">
        <f t="shared" si="1"/>
        <v>5189</v>
      </c>
      <c r="G32" s="269">
        <f t="shared" si="1"/>
        <v>0</v>
      </c>
      <c r="H32" s="269">
        <f t="shared" si="1"/>
        <v>14680</v>
      </c>
      <c r="I32" s="269">
        <f t="shared" si="1"/>
        <v>0</v>
      </c>
      <c r="J32" s="269">
        <f t="shared" si="1"/>
        <v>319</v>
      </c>
      <c r="K32" s="269">
        <f t="shared" si="1"/>
        <v>0</v>
      </c>
      <c r="L32" s="269">
        <f t="shared" si="1"/>
        <v>6524</v>
      </c>
      <c r="M32" s="269">
        <f t="shared" si="1"/>
        <v>0</v>
      </c>
      <c r="N32" s="269">
        <f t="shared" si="1"/>
        <v>5211</v>
      </c>
      <c r="O32" s="269">
        <f t="shared" si="1"/>
        <v>0</v>
      </c>
      <c r="P32" s="269">
        <f t="shared" si="1"/>
        <v>0</v>
      </c>
      <c r="Q32" s="269">
        <f t="shared" si="1"/>
        <v>1488</v>
      </c>
      <c r="R32" s="269">
        <f t="shared" si="1"/>
        <v>19400</v>
      </c>
    </row>
  </sheetData>
  <mergeCells count="4">
    <mergeCell ref="A2:R2"/>
    <mergeCell ref="A4:B4"/>
    <mergeCell ref="A32:B32"/>
    <mergeCell ref="C4:C5"/>
  </mergeCells>
  <printOptions horizontalCentered="1"/>
  <pageMargins left="0.47" right="0.47" top="0.08" bottom="0.16" header="0.12" footer="0.12"/>
  <pageSetup paperSize="9" scale="57"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showGridLines="0" workbookViewId="0">
      <selection activeCell="A2" sqref="A2:F2"/>
    </sheetView>
  </sheetViews>
  <sheetFormatPr defaultColWidth="9.125" defaultRowHeight="14.25" customHeight="1" outlineLevelCol="5"/>
  <cols>
    <col min="1" max="1" width="12.25" customWidth="1"/>
    <col min="2" max="2" width="16.375" customWidth="1"/>
    <col min="3" max="6" width="18" customWidth="1"/>
  </cols>
  <sheetData>
    <row r="1" ht="19.5" customHeight="1" spans="1:6">
      <c r="A1" s="227" t="s">
        <v>1196</v>
      </c>
      <c r="B1" s="228"/>
      <c r="C1" s="228"/>
      <c r="D1" s="228"/>
      <c r="E1" s="229"/>
      <c r="F1" s="229"/>
    </row>
    <row r="2" ht="22.5" customHeight="1" spans="1:6">
      <c r="A2" s="230" t="s">
        <v>1197</v>
      </c>
      <c r="B2" s="230"/>
      <c r="C2" s="230"/>
      <c r="D2" s="230"/>
      <c r="E2" s="230"/>
      <c r="F2" s="230"/>
    </row>
    <row r="3" ht="19.5" customHeight="1" spans="1:6">
      <c r="A3" s="231"/>
      <c r="B3" s="232"/>
      <c r="C3" s="232"/>
      <c r="D3" s="232"/>
      <c r="E3" s="233"/>
      <c r="F3" s="233"/>
    </row>
    <row r="4" ht="30.75" customHeight="1" spans="1:6">
      <c r="A4" s="234" t="s">
        <v>1198</v>
      </c>
      <c r="B4" s="235"/>
      <c r="C4" s="236" t="s">
        <v>24</v>
      </c>
      <c r="D4" s="237" t="s">
        <v>25</v>
      </c>
      <c r="E4" s="238"/>
      <c r="F4" s="239"/>
    </row>
    <row r="5" ht="38.25" customHeight="1" spans="1:6">
      <c r="A5" s="240"/>
      <c r="B5" s="241"/>
      <c r="C5" s="242"/>
      <c r="D5" s="243" t="s">
        <v>28</v>
      </c>
      <c r="E5" s="244" t="s">
        <v>29</v>
      </c>
      <c r="F5" s="244" t="s">
        <v>30</v>
      </c>
    </row>
    <row r="6" ht="19.5" customHeight="1" spans="1:6">
      <c r="A6" s="245" t="s">
        <v>1199</v>
      </c>
      <c r="B6" s="246"/>
      <c r="C6" s="247"/>
      <c r="D6" s="247"/>
      <c r="E6" s="248" t="str">
        <f t="shared" ref="E6:E11" si="0">IFERROR((D6/C6)*100%,"")</f>
        <v/>
      </c>
      <c r="F6" s="248" t="str">
        <f>IFERROR((D6/#REF!)*100%,"")</f>
        <v/>
      </c>
    </row>
    <row r="7" ht="19.5" customHeight="1" spans="1:6">
      <c r="A7" s="249" t="s">
        <v>1200</v>
      </c>
      <c r="B7" s="250" t="s">
        <v>1201</v>
      </c>
      <c r="C7" s="251">
        <f>SUM(C8:C9)</f>
        <v>135</v>
      </c>
      <c r="D7" s="251">
        <f>SUM(D8:D9)</f>
        <v>215</v>
      </c>
      <c r="E7" s="248">
        <f t="shared" si="0"/>
        <v>1.59259259259259</v>
      </c>
      <c r="F7" s="248" t="str">
        <f>IFERROR((D7/#REF!)*100%,"")</f>
        <v/>
      </c>
    </row>
    <row r="8" ht="19.5" customHeight="1" spans="1:6">
      <c r="A8" s="249"/>
      <c r="B8" s="250" t="s">
        <v>1202</v>
      </c>
      <c r="C8" s="247"/>
      <c r="D8" s="247"/>
      <c r="E8" s="248" t="str">
        <f t="shared" si="0"/>
        <v/>
      </c>
      <c r="F8" s="248" t="str">
        <f>IFERROR((D8/#REF!)*100%,"")</f>
        <v/>
      </c>
    </row>
    <row r="9" ht="19.5" customHeight="1" spans="1:6">
      <c r="A9" s="249"/>
      <c r="B9" s="250" t="s">
        <v>1203</v>
      </c>
      <c r="C9" s="247">
        <v>135</v>
      </c>
      <c r="D9" s="252">
        <v>215</v>
      </c>
      <c r="E9" s="248">
        <f t="shared" si="0"/>
        <v>1.59259259259259</v>
      </c>
      <c r="F9" s="248" t="str">
        <f>IFERROR((D9/#REF!)*100%,"")</f>
        <v/>
      </c>
    </row>
    <row r="10" ht="19.5" customHeight="1" spans="1:6">
      <c r="A10" s="245" t="s">
        <v>1204</v>
      </c>
      <c r="B10" s="246"/>
      <c r="C10" s="247"/>
      <c r="D10" s="247">
        <v>12</v>
      </c>
      <c r="E10" s="248" t="str">
        <f t="shared" si="0"/>
        <v/>
      </c>
      <c r="F10" s="248" t="str">
        <f>IFERROR((D10/#REF!)*100%,"")</f>
        <v/>
      </c>
    </row>
    <row r="11" ht="19.5" customHeight="1" spans="1:6">
      <c r="A11" s="253" t="s">
        <v>1205</v>
      </c>
      <c r="B11" s="254"/>
      <c r="C11" s="251">
        <f>C6+C7+C10</f>
        <v>135</v>
      </c>
      <c r="D11" s="251">
        <f>D6+D7+D10</f>
        <v>227</v>
      </c>
      <c r="E11" s="248">
        <f t="shared" si="0"/>
        <v>1.68148148148148</v>
      </c>
      <c r="F11" s="248" t="str">
        <f>IFERROR((D11/#REF!)*100%,"")</f>
        <v/>
      </c>
    </row>
  </sheetData>
  <mergeCells count="9">
    <mergeCell ref="A2:F2"/>
    <mergeCell ref="E3:F3"/>
    <mergeCell ref="D4:F4"/>
    <mergeCell ref="A6:B6"/>
    <mergeCell ref="A10:B10"/>
    <mergeCell ref="A11:B11"/>
    <mergeCell ref="A7:A9"/>
    <mergeCell ref="C4:C5"/>
    <mergeCell ref="A4:B5"/>
  </mergeCells>
  <printOptions horizontalCentered="1"/>
  <pageMargins left="0.71" right="0.71" top="0.75" bottom="0.75" header="0.31" footer="0.31"/>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E5"/>
  <sheetViews>
    <sheetView showZeros="0" workbookViewId="0">
      <selection activeCell="A1" sqref="A1:E1"/>
    </sheetView>
  </sheetViews>
  <sheetFormatPr defaultColWidth="9" defaultRowHeight="15.75" outlineLevelRow="4" outlineLevelCol="4"/>
  <cols>
    <col min="1" max="1" width="41.875" style="136" customWidth="1"/>
    <col min="2" max="5" width="19.25" style="136" customWidth="1"/>
    <col min="6" max="256" width="9" style="137"/>
    <col min="257" max="257" width="41.875" style="137" customWidth="1"/>
    <col min="258" max="261" width="19.25" style="137" customWidth="1"/>
    <col min="262" max="512" width="9" style="137"/>
    <col min="513" max="513" width="41.875" style="137" customWidth="1"/>
    <col min="514" max="517" width="19.25" style="137" customWidth="1"/>
    <col min="518" max="768" width="9" style="137"/>
    <col min="769" max="769" width="41.875" style="137" customWidth="1"/>
    <col min="770" max="773" width="19.25" style="137" customWidth="1"/>
    <col min="774" max="1024" width="9" style="137"/>
    <col min="1025" max="1025" width="41.875" style="137" customWidth="1"/>
    <col min="1026" max="1029" width="19.25" style="137" customWidth="1"/>
    <col min="1030" max="1280" width="9" style="137"/>
    <col min="1281" max="1281" width="41.875" style="137" customWidth="1"/>
    <col min="1282" max="1285" width="19.25" style="137" customWidth="1"/>
    <col min="1286" max="1536" width="9" style="137"/>
    <col min="1537" max="1537" width="41.875" style="137" customWidth="1"/>
    <col min="1538" max="1541" width="19.25" style="137" customWidth="1"/>
    <col min="1542" max="1792" width="9" style="137"/>
    <col min="1793" max="1793" width="41.875" style="137" customWidth="1"/>
    <col min="1794" max="1797" width="19.25" style="137" customWidth="1"/>
    <col min="1798" max="2048" width="9" style="137"/>
    <col min="2049" max="2049" width="41.875" style="137" customWidth="1"/>
    <col min="2050" max="2053" width="19.25" style="137" customWidth="1"/>
    <col min="2054" max="2304" width="9" style="137"/>
    <col min="2305" max="2305" width="41.875" style="137" customWidth="1"/>
    <col min="2306" max="2309" width="19.25" style="137" customWidth="1"/>
    <col min="2310" max="2560" width="9" style="137"/>
    <col min="2561" max="2561" width="41.875" style="137" customWidth="1"/>
    <col min="2562" max="2565" width="19.25" style="137" customWidth="1"/>
    <col min="2566" max="2816" width="9" style="137"/>
    <col min="2817" max="2817" width="41.875" style="137" customWidth="1"/>
    <col min="2818" max="2821" width="19.25" style="137" customWidth="1"/>
    <col min="2822" max="3072" width="9" style="137"/>
    <col min="3073" max="3073" width="41.875" style="137" customWidth="1"/>
    <col min="3074" max="3077" width="19.25" style="137" customWidth="1"/>
    <col min="3078" max="3328" width="9" style="137"/>
    <col min="3329" max="3329" width="41.875" style="137" customWidth="1"/>
    <col min="3330" max="3333" width="19.25" style="137" customWidth="1"/>
    <col min="3334" max="3584" width="9" style="137"/>
    <col min="3585" max="3585" width="41.875" style="137" customWidth="1"/>
    <col min="3586" max="3589" width="19.25" style="137" customWidth="1"/>
    <col min="3590" max="3840" width="9" style="137"/>
    <col min="3841" max="3841" width="41.875" style="137" customWidth="1"/>
    <col min="3842" max="3845" width="19.25" style="137" customWidth="1"/>
    <col min="3846" max="4096" width="9" style="137"/>
    <col min="4097" max="4097" width="41.875" style="137" customWidth="1"/>
    <col min="4098" max="4101" width="19.25" style="137" customWidth="1"/>
    <col min="4102" max="4352" width="9" style="137"/>
    <col min="4353" max="4353" width="41.875" style="137" customWidth="1"/>
    <col min="4354" max="4357" width="19.25" style="137" customWidth="1"/>
    <col min="4358" max="4608" width="9" style="137"/>
    <col min="4609" max="4609" width="41.875" style="137" customWidth="1"/>
    <col min="4610" max="4613" width="19.25" style="137" customWidth="1"/>
    <col min="4614" max="4864" width="9" style="137"/>
    <col min="4865" max="4865" width="41.875" style="137" customWidth="1"/>
    <col min="4866" max="4869" width="19.25" style="137" customWidth="1"/>
    <col min="4870" max="5120" width="9" style="137"/>
    <col min="5121" max="5121" width="41.875" style="137" customWidth="1"/>
    <col min="5122" max="5125" width="19.25" style="137" customWidth="1"/>
    <col min="5126" max="5376" width="9" style="137"/>
    <col min="5377" max="5377" width="41.875" style="137" customWidth="1"/>
    <col min="5378" max="5381" width="19.25" style="137" customWidth="1"/>
    <col min="5382" max="5632" width="9" style="137"/>
    <col min="5633" max="5633" width="41.875" style="137" customWidth="1"/>
    <col min="5634" max="5637" width="19.25" style="137" customWidth="1"/>
    <col min="5638" max="5888" width="9" style="137"/>
    <col min="5889" max="5889" width="41.875" style="137" customWidth="1"/>
    <col min="5890" max="5893" width="19.25" style="137" customWidth="1"/>
    <col min="5894" max="6144" width="9" style="137"/>
    <col min="6145" max="6145" width="41.875" style="137" customWidth="1"/>
    <col min="6146" max="6149" width="19.25" style="137" customWidth="1"/>
    <col min="6150" max="6400" width="9" style="137"/>
    <col min="6401" max="6401" width="41.875" style="137" customWidth="1"/>
    <col min="6402" max="6405" width="19.25" style="137" customWidth="1"/>
    <col min="6406" max="6656" width="9" style="137"/>
    <col min="6657" max="6657" width="41.875" style="137" customWidth="1"/>
    <col min="6658" max="6661" width="19.25" style="137" customWidth="1"/>
    <col min="6662" max="6912" width="9" style="137"/>
    <col min="6913" max="6913" width="41.875" style="137" customWidth="1"/>
    <col min="6914" max="6917" width="19.25" style="137" customWidth="1"/>
    <col min="6918" max="7168" width="9" style="137"/>
    <col min="7169" max="7169" width="41.875" style="137" customWidth="1"/>
    <col min="7170" max="7173" width="19.25" style="137" customWidth="1"/>
    <col min="7174" max="7424" width="9" style="137"/>
    <col min="7425" max="7425" width="41.875" style="137" customWidth="1"/>
    <col min="7426" max="7429" width="19.25" style="137" customWidth="1"/>
    <col min="7430" max="7680" width="9" style="137"/>
    <col min="7681" max="7681" width="41.875" style="137" customWidth="1"/>
    <col min="7682" max="7685" width="19.25" style="137" customWidth="1"/>
    <col min="7686" max="7936" width="9" style="137"/>
    <col min="7937" max="7937" width="41.875" style="137" customWidth="1"/>
    <col min="7938" max="7941" width="19.25" style="137" customWidth="1"/>
    <col min="7942" max="8192" width="9" style="137"/>
    <col min="8193" max="8193" width="41.875" style="137" customWidth="1"/>
    <col min="8194" max="8197" width="19.25" style="137" customWidth="1"/>
    <col min="8198" max="8448" width="9" style="137"/>
    <col min="8449" max="8449" width="41.875" style="137" customWidth="1"/>
    <col min="8450" max="8453" width="19.25" style="137" customWidth="1"/>
    <col min="8454" max="8704" width="9" style="137"/>
    <col min="8705" max="8705" width="41.875" style="137" customWidth="1"/>
    <col min="8706" max="8709" width="19.25" style="137" customWidth="1"/>
    <col min="8710" max="8960" width="9" style="137"/>
    <col min="8961" max="8961" width="41.875" style="137" customWidth="1"/>
    <col min="8962" max="8965" width="19.25" style="137" customWidth="1"/>
    <col min="8966" max="9216" width="9" style="137"/>
    <col min="9217" max="9217" width="41.875" style="137" customWidth="1"/>
    <col min="9218" max="9221" width="19.25" style="137" customWidth="1"/>
    <col min="9222" max="9472" width="9" style="137"/>
    <col min="9473" max="9473" width="41.875" style="137" customWidth="1"/>
    <col min="9474" max="9477" width="19.25" style="137" customWidth="1"/>
    <col min="9478" max="9728" width="9" style="137"/>
    <col min="9729" max="9729" width="41.875" style="137" customWidth="1"/>
    <col min="9730" max="9733" width="19.25" style="137" customWidth="1"/>
    <col min="9734" max="9984" width="9" style="137"/>
    <col min="9985" max="9985" width="41.875" style="137" customWidth="1"/>
    <col min="9986" max="9989" width="19.25" style="137" customWidth="1"/>
    <col min="9990" max="10240" width="9" style="137"/>
    <col min="10241" max="10241" width="41.875" style="137" customWidth="1"/>
    <col min="10242" max="10245" width="19.25" style="137" customWidth="1"/>
    <col min="10246" max="10496" width="9" style="137"/>
    <col min="10497" max="10497" width="41.875" style="137" customWidth="1"/>
    <col min="10498" max="10501" width="19.25" style="137" customWidth="1"/>
    <col min="10502" max="10752" width="9" style="137"/>
    <col min="10753" max="10753" width="41.875" style="137" customWidth="1"/>
    <col min="10754" max="10757" width="19.25" style="137" customWidth="1"/>
    <col min="10758" max="11008" width="9" style="137"/>
    <col min="11009" max="11009" width="41.875" style="137" customWidth="1"/>
    <col min="11010" max="11013" width="19.25" style="137" customWidth="1"/>
    <col min="11014" max="11264" width="9" style="137"/>
    <col min="11265" max="11265" width="41.875" style="137" customWidth="1"/>
    <col min="11266" max="11269" width="19.25" style="137" customWidth="1"/>
    <col min="11270" max="11520" width="9" style="137"/>
    <col min="11521" max="11521" width="41.875" style="137" customWidth="1"/>
    <col min="11522" max="11525" width="19.25" style="137" customWidth="1"/>
    <col min="11526" max="11776" width="9" style="137"/>
    <col min="11777" max="11777" width="41.875" style="137" customWidth="1"/>
    <col min="11778" max="11781" width="19.25" style="137" customWidth="1"/>
    <col min="11782" max="12032" width="9" style="137"/>
    <col min="12033" max="12033" width="41.875" style="137" customWidth="1"/>
    <col min="12034" max="12037" width="19.25" style="137" customWidth="1"/>
    <col min="12038" max="12288" width="9" style="137"/>
    <col min="12289" max="12289" width="41.875" style="137" customWidth="1"/>
    <col min="12290" max="12293" width="19.25" style="137" customWidth="1"/>
    <col min="12294" max="12544" width="9" style="137"/>
    <col min="12545" max="12545" width="41.875" style="137" customWidth="1"/>
    <col min="12546" max="12549" width="19.25" style="137" customWidth="1"/>
    <col min="12550" max="12800" width="9" style="137"/>
    <col min="12801" max="12801" width="41.875" style="137" customWidth="1"/>
    <col min="12802" max="12805" width="19.25" style="137" customWidth="1"/>
    <col min="12806" max="13056" width="9" style="137"/>
    <col min="13057" max="13057" width="41.875" style="137" customWidth="1"/>
    <col min="13058" max="13061" width="19.25" style="137" customWidth="1"/>
    <col min="13062" max="13312" width="9" style="137"/>
    <col min="13313" max="13313" width="41.875" style="137" customWidth="1"/>
    <col min="13314" max="13317" width="19.25" style="137" customWidth="1"/>
    <col min="13318" max="13568" width="9" style="137"/>
    <col min="13569" max="13569" width="41.875" style="137" customWidth="1"/>
    <col min="13570" max="13573" width="19.25" style="137" customWidth="1"/>
    <col min="13574" max="13824" width="9" style="137"/>
    <col min="13825" max="13825" width="41.875" style="137" customWidth="1"/>
    <col min="13826" max="13829" width="19.25" style="137" customWidth="1"/>
    <col min="13830" max="14080" width="9" style="137"/>
    <col min="14081" max="14081" width="41.875" style="137" customWidth="1"/>
    <col min="14082" max="14085" width="19.25" style="137" customWidth="1"/>
    <col min="14086" max="14336" width="9" style="137"/>
    <col min="14337" max="14337" width="41.875" style="137" customWidth="1"/>
    <col min="14338" max="14341" width="19.25" style="137" customWidth="1"/>
    <col min="14342" max="14592" width="9" style="137"/>
    <col min="14593" max="14593" width="41.875" style="137" customWidth="1"/>
    <col min="14594" max="14597" width="19.25" style="137" customWidth="1"/>
    <col min="14598" max="14848" width="9" style="137"/>
    <col min="14849" max="14849" width="41.875" style="137" customWidth="1"/>
    <col min="14850" max="14853" width="19.25" style="137" customWidth="1"/>
    <col min="14854" max="15104" width="9" style="137"/>
    <col min="15105" max="15105" width="41.875" style="137" customWidth="1"/>
    <col min="15106" max="15109" width="19.25" style="137" customWidth="1"/>
    <col min="15110" max="15360" width="9" style="137"/>
    <col min="15361" max="15361" width="41.875" style="137" customWidth="1"/>
    <col min="15362" max="15365" width="19.25" style="137" customWidth="1"/>
    <col min="15366" max="15616" width="9" style="137"/>
    <col min="15617" max="15617" width="41.875" style="137" customWidth="1"/>
    <col min="15618" max="15621" width="19.25" style="137" customWidth="1"/>
    <col min="15622" max="15872" width="9" style="137"/>
    <col min="15873" max="15873" width="41.875" style="137" customWidth="1"/>
    <col min="15874" max="15877" width="19.25" style="137" customWidth="1"/>
    <col min="15878" max="16128" width="9" style="137"/>
    <col min="16129" max="16129" width="41.875" style="137" customWidth="1"/>
    <col min="16130" max="16133" width="19.25" style="137" customWidth="1"/>
    <col min="16134" max="16384" width="9" style="137"/>
  </cols>
  <sheetData>
    <row r="1" ht="33" customHeight="1" spans="1:5">
      <c r="A1" s="138" t="s">
        <v>1206</v>
      </c>
      <c r="B1" s="138"/>
      <c r="C1" s="138"/>
      <c r="D1" s="138"/>
      <c r="E1" s="138"/>
    </row>
    <row r="2" ht="21.75" customHeight="1" spans="1:5">
      <c r="A2" s="139" t="s">
        <v>1207</v>
      </c>
      <c r="B2" s="139"/>
      <c r="C2" s="139"/>
      <c r="D2" s="139"/>
      <c r="E2" s="140" t="s">
        <v>1208</v>
      </c>
    </row>
    <row r="3" ht="30" customHeight="1" spans="1:5">
      <c r="A3" s="141" t="s">
        <v>1209</v>
      </c>
      <c r="B3" s="142" t="s">
        <v>1210</v>
      </c>
      <c r="C3" s="142"/>
      <c r="D3" s="142" t="s">
        <v>1211</v>
      </c>
      <c r="E3" s="142"/>
    </row>
    <row r="4" ht="30" customHeight="1" spans="1:5">
      <c r="A4" s="141"/>
      <c r="B4" s="141" t="s">
        <v>1212</v>
      </c>
      <c r="C4" s="141" t="s">
        <v>1213</v>
      </c>
      <c r="D4" s="141" t="s">
        <v>1212</v>
      </c>
      <c r="E4" s="141" t="s">
        <v>1213</v>
      </c>
    </row>
    <row r="5" ht="30" customHeight="1" spans="1:5">
      <c r="A5" s="222" t="s">
        <v>1214</v>
      </c>
      <c r="B5" s="223">
        <v>45621</v>
      </c>
      <c r="C5" s="224">
        <v>45460</v>
      </c>
      <c r="D5" s="225">
        <v>56621</v>
      </c>
      <c r="E5" s="226">
        <v>56460</v>
      </c>
    </row>
  </sheetData>
  <mergeCells count="4">
    <mergeCell ref="A1:E1"/>
    <mergeCell ref="B3:C3"/>
    <mergeCell ref="D3:E3"/>
    <mergeCell ref="A3:A4"/>
  </mergeCells>
  <printOptions horizontalCentered="1"/>
  <pageMargins left="0.9" right="0.75" top="0.75" bottom="0.75" header="0.51" footer="0.51"/>
  <pageSetup paperSize="9" orientation="landscape"/>
  <headerFooter alignWithMargins="0" scaleWithDoc="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L1278"/>
  <sheetViews>
    <sheetView showGridLines="0" zoomScale="85" zoomScaleNormal="85" workbookViewId="0">
      <pane ySplit="6" topLeftCell="A72" activePane="bottomLeft" state="frozen"/>
      <selection/>
      <selection pane="bottomLeft" activeCell="A2" sqref="A2:L2"/>
    </sheetView>
  </sheetViews>
  <sheetFormatPr defaultColWidth="9" defaultRowHeight="13.5" customHeight="1"/>
  <cols>
    <col min="1" max="1" width="52.25" style="31" customWidth="1"/>
    <col min="2" max="2" width="12.5" style="31" customWidth="1"/>
    <col min="3" max="3" width="14.125" style="31" customWidth="1"/>
    <col min="4" max="4" width="11.125" style="31" customWidth="1"/>
    <col min="5" max="5" width="10.125" style="31" customWidth="1"/>
    <col min="6" max="6" width="51" style="31" customWidth="1"/>
    <col min="7" max="7" width="11" style="31" customWidth="1"/>
    <col min="8" max="8" width="11.25" style="31" customWidth="1"/>
    <col min="9" max="9" width="9.125" style="31" customWidth="1"/>
    <col min="10" max="10" width="10.375" style="31" customWidth="1"/>
    <col min="11" max="11" width="8.75" style="31" customWidth="1"/>
    <col min="12" max="12" width="8" style="31" customWidth="1"/>
    <col min="13" max="16384" width="9" style="31"/>
  </cols>
  <sheetData>
    <row r="1" ht="14.25" customHeight="1" spans="1:12">
      <c r="A1" s="175" t="s">
        <v>1215</v>
      </c>
      <c r="B1" s="176"/>
      <c r="C1" s="176"/>
      <c r="D1" s="176"/>
      <c r="E1" s="176"/>
      <c r="F1" s="177"/>
      <c r="G1" s="177"/>
      <c r="H1" s="177"/>
      <c r="I1" s="177"/>
      <c r="J1" s="177"/>
      <c r="K1" s="201"/>
      <c r="L1" s="176"/>
    </row>
    <row r="2" ht="22.5" customHeight="1" spans="1:12">
      <c r="A2" s="178" t="s">
        <v>1216</v>
      </c>
      <c r="B2" s="178"/>
      <c r="C2" s="178"/>
      <c r="D2" s="178"/>
      <c r="E2" s="178"/>
      <c r="F2" s="178"/>
      <c r="G2" s="178"/>
      <c r="H2" s="178"/>
      <c r="I2" s="178"/>
      <c r="J2" s="178"/>
      <c r="K2" s="178"/>
      <c r="L2" s="178"/>
    </row>
    <row r="3" ht="14.25" customHeight="1" spans="1:12">
      <c r="A3" s="177"/>
      <c r="B3" s="177"/>
      <c r="C3" s="177"/>
      <c r="D3" s="177"/>
      <c r="E3" s="177"/>
      <c r="F3" s="177"/>
      <c r="G3" s="177"/>
      <c r="H3" s="177"/>
      <c r="I3" s="177"/>
      <c r="J3" s="202"/>
      <c r="K3" s="203"/>
      <c r="L3" s="204"/>
    </row>
    <row r="4" ht="27.75" customHeight="1" spans="1:12">
      <c r="A4" s="179" t="s">
        <v>1047</v>
      </c>
      <c r="B4" s="179"/>
      <c r="C4" s="179"/>
      <c r="D4" s="179"/>
      <c r="E4" s="179"/>
      <c r="F4" s="180" t="s">
        <v>1048</v>
      </c>
      <c r="G4" s="181"/>
      <c r="H4" s="181"/>
      <c r="I4" s="181"/>
      <c r="J4" s="181"/>
      <c r="K4" s="205"/>
      <c r="L4" s="181"/>
    </row>
    <row r="5" ht="19.5" customHeight="1" spans="1:12">
      <c r="A5" s="182" t="s">
        <v>23</v>
      </c>
      <c r="B5" s="182" t="s">
        <v>24</v>
      </c>
      <c r="C5" s="182" t="s">
        <v>25</v>
      </c>
      <c r="D5" s="182"/>
      <c r="E5" s="182"/>
      <c r="F5" s="182" t="s">
        <v>23</v>
      </c>
      <c r="G5" s="182" t="s">
        <v>24</v>
      </c>
      <c r="H5" s="183" t="s">
        <v>25</v>
      </c>
      <c r="I5" s="183"/>
      <c r="J5" s="183"/>
      <c r="K5" s="206"/>
      <c r="L5" s="184"/>
    </row>
    <row r="6" ht="60" customHeight="1" spans="1:12">
      <c r="A6" s="182"/>
      <c r="B6" s="182"/>
      <c r="C6" s="184" t="s">
        <v>28</v>
      </c>
      <c r="D6" s="185" t="s">
        <v>29</v>
      </c>
      <c r="E6" s="185" t="s">
        <v>30</v>
      </c>
      <c r="F6" s="182"/>
      <c r="G6" s="182"/>
      <c r="H6" s="184" t="s">
        <v>28</v>
      </c>
      <c r="I6" s="185" t="s">
        <v>29</v>
      </c>
      <c r="J6" s="185" t="s">
        <v>30</v>
      </c>
      <c r="K6" s="207" t="s">
        <v>62</v>
      </c>
      <c r="L6" s="184" t="s">
        <v>61</v>
      </c>
    </row>
    <row r="7" ht="17.25" customHeight="1" spans="1:12">
      <c r="A7" s="186" t="s">
        <v>1217</v>
      </c>
      <c r="B7" s="187"/>
      <c r="C7" s="187"/>
      <c r="D7" s="188" t="str">
        <f t="shared" ref="D7:D52" si="0">IFERROR((C7/B7)*100%,"")</f>
        <v/>
      </c>
      <c r="E7" s="188" t="str">
        <f>IFERROR((C7/#REF!)*100%,"")</f>
        <v/>
      </c>
      <c r="F7" s="186" t="s">
        <v>1218</v>
      </c>
      <c r="G7" s="189">
        <f>G8+G14+G20</f>
        <v>0</v>
      </c>
      <c r="H7" s="189">
        <f>H8+H14+H20</f>
        <v>1</v>
      </c>
      <c r="I7" s="208" t="str">
        <f t="shared" ref="I7:I70" si="1">IFERROR((H7/G7)*100%,"")</f>
        <v/>
      </c>
      <c r="J7" s="208" t="str">
        <f>IFERROR((H7/#REF!)*100%,"")</f>
        <v/>
      </c>
      <c r="K7" s="209"/>
      <c r="L7" s="189">
        <f>L8+L14+L20</f>
        <v>0</v>
      </c>
    </row>
    <row r="8" ht="17.25" customHeight="1" spans="1:12">
      <c r="A8" s="186" t="s">
        <v>1219</v>
      </c>
      <c r="B8" s="187"/>
      <c r="C8" s="187"/>
      <c r="D8" s="188" t="str">
        <f t="shared" si="0"/>
        <v/>
      </c>
      <c r="E8" s="188" t="str">
        <f>IFERROR((C8/#REF!)*100%,"")</f>
        <v/>
      </c>
      <c r="F8" s="190" t="s">
        <v>1220</v>
      </c>
      <c r="G8" s="191">
        <f>SUM(G9:G13)</f>
        <v>0</v>
      </c>
      <c r="H8" s="191">
        <f>SUM(H9:H13)</f>
        <v>1</v>
      </c>
      <c r="I8" s="208" t="str">
        <f t="shared" si="1"/>
        <v/>
      </c>
      <c r="J8" s="208" t="str">
        <f>IFERROR((H8/#REF!)*100%,"")</f>
        <v/>
      </c>
      <c r="K8" s="210"/>
      <c r="L8" s="191">
        <f>SUM(L9:L13)</f>
        <v>0</v>
      </c>
    </row>
    <row r="9" ht="17.25" customHeight="1" spans="1:12">
      <c r="A9" s="186" t="s">
        <v>1221</v>
      </c>
      <c r="B9" s="187"/>
      <c r="C9" s="187"/>
      <c r="D9" s="188" t="str">
        <f t="shared" si="0"/>
        <v/>
      </c>
      <c r="E9" s="188" t="str">
        <f>IFERROR((C9/#REF!)*100%,"")</f>
        <v/>
      </c>
      <c r="F9" s="190" t="s">
        <v>1222</v>
      </c>
      <c r="G9" s="192"/>
      <c r="H9" s="192"/>
      <c r="I9" s="208" t="str">
        <f t="shared" si="1"/>
        <v/>
      </c>
      <c r="J9" s="208" t="str">
        <f>IFERROR((H9/#REF!)*100%,"")</f>
        <v/>
      </c>
      <c r="K9" s="210"/>
      <c r="L9" s="192"/>
    </row>
    <row r="10" ht="17.25" customHeight="1" spans="1:12">
      <c r="A10" s="186" t="s">
        <v>1223</v>
      </c>
      <c r="B10" s="187"/>
      <c r="C10" s="187"/>
      <c r="D10" s="188" t="str">
        <f t="shared" si="0"/>
        <v/>
      </c>
      <c r="E10" s="188" t="str">
        <f>IFERROR((C10/#REF!)*100%,"")</f>
        <v/>
      </c>
      <c r="F10" s="190" t="s">
        <v>1224</v>
      </c>
      <c r="G10" s="192"/>
      <c r="H10" s="192"/>
      <c r="I10" s="208" t="str">
        <f t="shared" si="1"/>
        <v/>
      </c>
      <c r="J10" s="208" t="str">
        <f>IFERROR((H10/#REF!)*100%,"")</f>
        <v/>
      </c>
      <c r="K10" s="210"/>
      <c r="L10" s="192"/>
    </row>
    <row r="11" ht="17.25" customHeight="1" spans="1:12">
      <c r="A11" s="186" t="s">
        <v>1225</v>
      </c>
      <c r="B11" s="187"/>
      <c r="C11" s="187"/>
      <c r="D11" s="188" t="str">
        <f t="shared" si="0"/>
        <v/>
      </c>
      <c r="E11" s="188" t="str">
        <f>IFERROR((C11/#REF!)*100%,"")</f>
        <v/>
      </c>
      <c r="F11" s="190" t="s">
        <v>1226</v>
      </c>
      <c r="G11" s="192"/>
      <c r="H11" s="192"/>
      <c r="I11" s="208" t="str">
        <f t="shared" si="1"/>
        <v/>
      </c>
      <c r="J11" s="208" t="str">
        <f>IFERROR((H11/#REF!)*100%,"")</f>
        <v/>
      </c>
      <c r="K11" s="210"/>
      <c r="L11" s="192"/>
    </row>
    <row r="12" ht="17.25" customHeight="1" spans="1:12">
      <c r="A12" s="186" t="s">
        <v>1227</v>
      </c>
      <c r="B12" s="191">
        <f>SUM(B13:B17)</f>
        <v>1000</v>
      </c>
      <c r="C12" s="191">
        <f>SUM(C13:C17)</f>
        <v>2300</v>
      </c>
      <c r="D12" s="188">
        <f t="shared" si="0"/>
        <v>2.3</v>
      </c>
      <c r="E12" s="188" t="str">
        <f>IFERROR((C12/#REF!)*100%,"")</f>
        <v/>
      </c>
      <c r="F12" s="190" t="s">
        <v>1228</v>
      </c>
      <c r="G12" s="192"/>
      <c r="H12" s="192"/>
      <c r="I12" s="208" t="str">
        <f t="shared" si="1"/>
        <v/>
      </c>
      <c r="J12" s="208" t="str">
        <f>IFERROR((H12/#REF!)*100%,"")</f>
        <v/>
      </c>
      <c r="K12" s="210"/>
      <c r="L12" s="192"/>
    </row>
    <row r="13" ht="17.25" customHeight="1" spans="1:12">
      <c r="A13" s="193" t="s">
        <v>1229</v>
      </c>
      <c r="B13" s="194">
        <v>1000</v>
      </c>
      <c r="C13" s="194">
        <v>2300</v>
      </c>
      <c r="D13" s="188">
        <f t="shared" si="0"/>
        <v>2.3</v>
      </c>
      <c r="E13" s="188" t="str">
        <f>IFERROR((C13/#REF!)*100%,"")</f>
        <v/>
      </c>
      <c r="F13" s="190" t="s">
        <v>1230</v>
      </c>
      <c r="G13" s="192"/>
      <c r="H13" s="192">
        <v>1</v>
      </c>
      <c r="I13" s="208" t="str">
        <f t="shared" si="1"/>
        <v/>
      </c>
      <c r="J13" s="208" t="str">
        <f>IFERROR((H13/#REF!)*100%,"")</f>
        <v/>
      </c>
      <c r="K13" s="211"/>
      <c r="L13" s="192"/>
    </row>
    <row r="14" ht="17.25" customHeight="1" spans="1:12">
      <c r="A14" s="193" t="s">
        <v>1231</v>
      </c>
      <c r="B14" s="194"/>
      <c r="C14" s="194"/>
      <c r="D14" s="188" t="str">
        <f t="shared" si="0"/>
        <v/>
      </c>
      <c r="E14" s="188" t="str">
        <f>IFERROR((C14/#REF!)*100%,"")</f>
        <v/>
      </c>
      <c r="F14" s="190" t="s">
        <v>1232</v>
      </c>
      <c r="G14" s="191">
        <f>SUM(G15:G19)</f>
        <v>0</v>
      </c>
      <c r="H14" s="191">
        <f>SUM(H15:H19)</f>
        <v>0</v>
      </c>
      <c r="I14" s="208" t="str">
        <f t="shared" si="1"/>
        <v/>
      </c>
      <c r="J14" s="208" t="str">
        <f>IFERROR((H14/#REF!)*100%,"")</f>
        <v/>
      </c>
      <c r="K14" s="211"/>
      <c r="L14" s="191">
        <f>SUM(L15:L19)</f>
        <v>0</v>
      </c>
    </row>
    <row r="15" ht="17.25" customHeight="1" spans="1:12">
      <c r="A15" s="193" t="s">
        <v>1233</v>
      </c>
      <c r="B15" s="194"/>
      <c r="C15" s="194"/>
      <c r="D15" s="188" t="str">
        <f t="shared" si="0"/>
        <v/>
      </c>
      <c r="E15" s="188" t="str">
        <f>IFERROR((C15/#REF!)*100%,"")</f>
        <v/>
      </c>
      <c r="F15" s="190" t="s">
        <v>1234</v>
      </c>
      <c r="G15" s="192"/>
      <c r="H15" s="192"/>
      <c r="I15" s="208" t="str">
        <f t="shared" si="1"/>
        <v/>
      </c>
      <c r="J15" s="208" t="str">
        <f>IFERROR((H15/#REF!)*100%,"")</f>
        <v/>
      </c>
      <c r="K15" s="211"/>
      <c r="L15" s="192"/>
    </row>
    <row r="16" ht="17.25" customHeight="1" spans="1:12">
      <c r="A16" s="193" t="s">
        <v>1235</v>
      </c>
      <c r="B16" s="194"/>
      <c r="C16" s="194"/>
      <c r="D16" s="188" t="str">
        <f t="shared" si="0"/>
        <v/>
      </c>
      <c r="E16" s="188" t="str">
        <f>IFERROR((C16/#REF!)*100%,"")</f>
        <v/>
      </c>
      <c r="F16" s="190" t="s">
        <v>1236</v>
      </c>
      <c r="G16" s="192"/>
      <c r="H16" s="192"/>
      <c r="I16" s="208" t="str">
        <f t="shared" si="1"/>
        <v/>
      </c>
      <c r="J16" s="208" t="str">
        <f>IFERROR((H16/#REF!)*100%,"")</f>
        <v/>
      </c>
      <c r="K16" s="211"/>
      <c r="L16" s="192"/>
    </row>
    <row r="17" ht="17.25" customHeight="1" spans="1:12">
      <c r="A17" s="193" t="s">
        <v>1237</v>
      </c>
      <c r="B17" s="194"/>
      <c r="C17" s="194"/>
      <c r="D17" s="188" t="str">
        <f t="shared" si="0"/>
        <v/>
      </c>
      <c r="E17" s="188" t="str">
        <f>IFERROR((C17/#REF!)*100%,"")</f>
        <v/>
      </c>
      <c r="F17" s="190" t="s">
        <v>1238</v>
      </c>
      <c r="G17" s="192"/>
      <c r="H17" s="192"/>
      <c r="I17" s="208" t="str">
        <f t="shared" si="1"/>
        <v/>
      </c>
      <c r="J17" s="208" t="str">
        <f>IFERROR((H17/#REF!)*100%,"")</f>
        <v/>
      </c>
      <c r="K17" s="211"/>
      <c r="L17" s="192"/>
    </row>
    <row r="18" ht="17.25" customHeight="1" spans="1:12">
      <c r="A18" s="186" t="s">
        <v>1239</v>
      </c>
      <c r="B18" s="187"/>
      <c r="C18" s="187"/>
      <c r="D18" s="188" t="str">
        <f t="shared" si="0"/>
        <v/>
      </c>
      <c r="E18" s="188" t="str">
        <f>IFERROR((C18/#REF!)*100%,"")</f>
        <v/>
      </c>
      <c r="F18" s="190" t="s">
        <v>1240</v>
      </c>
      <c r="G18" s="192"/>
      <c r="H18" s="192"/>
      <c r="I18" s="208" t="str">
        <f t="shared" si="1"/>
        <v/>
      </c>
      <c r="J18" s="208" t="str">
        <f>IFERROR((H18/#REF!)*100%,"")</f>
        <v/>
      </c>
      <c r="K18" s="210"/>
      <c r="L18" s="192"/>
    </row>
    <row r="19" ht="17.25" customHeight="1" spans="1:12">
      <c r="A19" s="186" t="s">
        <v>1241</v>
      </c>
      <c r="B19" s="191">
        <f>SUM(B20:B21)</f>
        <v>0</v>
      </c>
      <c r="C19" s="191">
        <f>SUM(C20:C21)</f>
        <v>0</v>
      </c>
      <c r="D19" s="188" t="str">
        <f t="shared" si="0"/>
        <v/>
      </c>
      <c r="E19" s="188" t="str">
        <f>IFERROR((C19/#REF!)*100%,"")</f>
        <v/>
      </c>
      <c r="F19" s="190" t="s">
        <v>1242</v>
      </c>
      <c r="G19" s="192"/>
      <c r="H19" s="192"/>
      <c r="I19" s="208" t="str">
        <f t="shared" si="1"/>
        <v/>
      </c>
      <c r="J19" s="208" t="str">
        <f>IFERROR((H19/#REF!)*100%,"")</f>
        <v/>
      </c>
      <c r="K19" s="210"/>
      <c r="L19" s="192"/>
    </row>
    <row r="20" ht="17.25" customHeight="1" spans="1:12">
      <c r="A20" s="193" t="s">
        <v>1243</v>
      </c>
      <c r="B20" s="194"/>
      <c r="C20" s="194"/>
      <c r="D20" s="188" t="str">
        <f t="shared" si="0"/>
        <v/>
      </c>
      <c r="E20" s="188" t="str">
        <f>IFERROR((C20/#REF!)*100%,"")</f>
        <v/>
      </c>
      <c r="F20" s="190" t="s">
        <v>1244</v>
      </c>
      <c r="G20" s="191">
        <f>SUM(G21:G22)</f>
        <v>0</v>
      </c>
      <c r="H20" s="191">
        <f>SUM(H21:H22)</f>
        <v>0</v>
      </c>
      <c r="I20" s="208" t="str">
        <f t="shared" si="1"/>
        <v/>
      </c>
      <c r="J20" s="208" t="str">
        <f>IFERROR((H20/#REF!)*100%,"")</f>
        <v/>
      </c>
      <c r="K20" s="211"/>
      <c r="L20" s="191">
        <f>SUM(L21:L22)</f>
        <v>0</v>
      </c>
    </row>
    <row r="21" ht="17.25" customHeight="1" spans="1:12">
      <c r="A21" s="193" t="s">
        <v>1245</v>
      </c>
      <c r="B21" s="194"/>
      <c r="C21" s="194"/>
      <c r="D21" s="188" t="str">
        <f t="shared" si="0"/>
        <v/>
      </c>
      <c r="E21" s="188" t="str">
        <f>IFERROR((C21/#REF!)*100%,"")</f>
        <v/>
      </c>
      <c r="F21" s="195" t="s">
        <v>1246</v>
      </c>
      <c r="G21" s="192"/>
      <c r="H21" s="192"/>
      <c r="I21" s="208" t="str">
        <f t="shared" si="1"/>
        <v/>
      </c>
      <c r="J21" s="208" t="str">
        <f>IFERROR((H21/#REF!)*100%,"")</f>
        <v/>
      </c>
      <c r="K21" s="211"/>
      <c r="L21" s="192"/>
    </row>
    <row r="22" ht="17.25" customHeight="1" spans="1:12">
      <c r="A22" s="186" t="s">
        <v>1247</v>
      </c>
      <c r="B22" s="187"/>
      <c r="C22" s="187"/>
      <c r="D22" s="188" t="str">
        <f t="shared" si="0"/>
        <v/>
      </c>
      <c r="E22" s="188" t="str">
        <f>IFERROR((C22/#REF!)*100%,"")</f>
        <v/>
      </c>
      <c r="F22" s="195" t="s">
        <v>1248</v>
      </c>
      <c r="G22" s="192"/>
      <c r="H22" s="192"/>
      <c r="I22" s="208" t="str">
        <f t="shared" si="1"/>
        <v/>
      </c>
      <c r="J22" s="208" t="str">
        <f>IFERROR((H22/#REF!)*100%,"")</f>
        <v/>
      </c>
      <c r="K22" s="210"/>
      <c r="L22" s="192"/>
    </row>
    <row r="23" ht="17.25" customHeight="1" spans="1:12">
      <c r="A23" s="186" t="s">
        <v>1249</v>
      </c>
      <c r="B23" s="187"/>
      <c r="C23" s="187"/>
      <c r="D23" s="188" t="str">
        <f t="shared" si="0"/>
        <v/>
      </c>
      <c r="E23" s="188" t="str">
        <f>IFERROR((C23/#REF!)*100%,"")</f>
        <v/>
      </c>
      <c r="F23" s="186" t="s">
        <v>1250</v>
      </c>
      <c r="G23" s="189">
        <f>G24+G28+G32</f>
        <v>0</v>
      </c>
      <c r="H23" s="189">
        <f>H24+H28+H32</f>
        <v>254</v>
      </c>
      <c r="I23" s="208" t="str">
        <f t="shared" si="1"/>
        <v/>
      </c>
      <c r="J23" s="208" t="str">
        <f>IFERROR((H23/#REF!)*100%,"")</f>
        <v/>
      </c>
      <c r="K23" s="209"/>
      <c r="L23" s="189">
        <f>L24+L28+L32</f>
        <v>0</v>
      </c>
    </row>
    <row r="24" ht="17.25" customHeight="1" spans="1:12">
      <c r="A24" s="186" t="s">
        <v>1251</v>
      </c>
      <c r="B24" s="187"/>
      <c r="C24" s="187"/>
      <c r="D24" s="188" t="str">
        <f t="shared" si="0"/>
        <v/>
      </c>
      <c r="E24" s="188" t="str">
        <f>IFERROR((C24/#REF!)*100%,"")</f>
        <v/>
      </c>
      <c r="F24" s="190" t="s">
        <v>1252</v>
      </c>
      <c r="G24" s="191">
        <f>SUM(G25:G27)</f>
        <v>0</v>
      </c>
      <c r="H24" s="191">
        <f>SUM(H25:H27)</f>
        <v>226</v>
      </c>
      <c r="I24" s="208" t="str">
        <f t="shared" si="1"/>
        <v/>
      </c>
      <c r="J24" s="208" t="str">
        <f>IFERROR((H24/#REF!)*100%,"")</f>
        <v/>
      </c>
      <c r="K24" s="210"/>
      <c r="L24" s="191">
        <f>SUM(L25:L27)</f>
        <v>0</v>
      </c>
    </row>
    <row r="25" ht="17.25" customHeight="1" spans="1:12">
      <c r="A25" s="186" t="s">
        <v>1253</v>
      </c>
      <c r="B25" s="187"/>
      <c r="C25" s="187"/>
      <c r="D25" s="188" t="str">
        <f t="shared" si="0"/>
        <v/>
      </c>
      <c r="E25" s="188" t="str">
        <f>IFERROR((C25/#REF!)*100%,"")</f>
        <v/>
      </c>
      <c r="F25" s="190" t="s">
        <v>1254</v>
      </c>
      <c r="G25" s="192"/>
      <c r="H25" s="192">
        <v>93</v>
      </c>
      <c r="I25" s="208" t="str">
        <f t="shared" si="1"/>
        <v/>
      </c>
      <c r="J25" s="208" t="str">
        <f>IFERROR((H25/#REF!)*100%,"")</f>
        <v/>
      </c>
      <c r="K25" s="210"/>
      <c r="L25" s="192"/>
    </row>
    <row r="26" ht="17.25" customHeight="1" spans="1:12">
      <c r="A26" s="186" t="s">
        <v>1255</v>
      </c>
      <c r="B26" s="187"/>
      <c r="C26" s="187"/>
      <c r="D26" s="188" t="str">
        <f t="shared" si="0"/>
        <v/>
      </c>
      <c r="E26" s="188" t="str">
        <f>IFERROR((C26/#REF!)*100%,"")</f>
        <v/>
      </c>
      <c r="F26" s="190" t="s">
        <v>1256</v>
      </c>
      <c r="G26" s="192"/>
      <c r="H26" s="192">
        <v>133</v>
      </c>
      <c r="I26" s="208" t="str">
        <f t="shared" si="1"/>
        <v/>
      </c>
      <c r="J26" s="208" t="str">
        <f>IFERROR((H26/#REF!)*100%,"")</f>
        <v/>
      </c>
      <c r="K26" s="210"/>
      <c r="L26" s="192"/>
    </row>
    <row r="27" ht="17.25" customHeight="1" spans="1:12">
      <c r="A27" s="186" t="s">
        <v>1257</v>
      </c>
      <c r="B27" s="191">
        <f>SUM(B28:B32)</f>
        <v>0</v>
      </c>
      <c r="C27" s="191">
        <f>SUM(C28:C32)</f>
        <v>0</v>
      </c>
      <c r="D27" s="188" t="str">
        <f t="shared" si="0"/>
        <v/>
      </c>
      <c r="E27" s="188" t="str">
        <f>IFERROR((C27/#REF!)*100%,"")</f>
        <v/>
      </c>
      <c r="F27" s="190" t="s">
        <v>1258</v>
      </c>
      <c r="G27" s="192"/>
      <c r="H27" s="192"/>
      <c r="I27" s="208" t="str">
        <f t="shared" si="1"/>
        <v/>
      </c>
      <c r="J27" s="208" t="str">
        <f>IFERROR((H27/#REF!)*100%,"")</f>
        <v/>
      </c>
      <c r="K27" s="210"/>
      <c r="L27" s="192"/>
    </row>
    <row r="28" ht="17.25" customHeight="1" spans="1:12">
      <c r="A28" s="193" t="s">
        <v>1259</v>
      </c>
      <c r="B28" s="194"/>
      <c r="C28" s="194"/>
      <c r="D28" s="188" t="str">
        <f t="shared" si="0"/>
        <v/>
      </c>
      <c r="E28" s="188" t="str">
        <f>IFERROR((C28/#REF!)*100%,"")</f>
        <v/>
      </c>
      <c r="F28" s="190" t="s">
        <v>1260</v>
      </c>
      <c r="G28" s="191">
        <f>SUM(G29:G31)</f>
        <v>0</v>
      </c>
      <c r="H28" s="191">
        <f>SUM(H29:H31)</f>
        <v>28</v>
      </c>
      <c r="I28" s="208" t="str">
        <f t="shared" si="1"/>
        <v/>
      </c>
      <c r="J28" s="208" t="str">
        <f>IFERROR((H28/#REF!)*100%,"")</f>
        <v/>
      </c>
      <c r="K28" s="211"/>
      <c r="L28" s="191">
        <f>SUM(L29:L31)</f>
        <v>0</v>
      </c>
    </row>
    <row r="29" ht="17.25" customHeight="1" spans="1:12">
      <c r="A29" s="193" t="s">
        <v>1261</v>
      </c>
      <c r="B29" s="194"/>
      <c r="C29" s="194"/>
      <c r="D29" s="188" t="str">
        <f t="shared" si="0"/>
        <v/>
      </c>
      <c r="E29" s="188" t="str">
        <f>IFERROR((C29/#REF!)*100%,"")</f>
        <v/>
      </c>
      <c r="F29" s="190" t="s">
        <v>1254</v>
      </c>
      <c r="G29" s="192"/>
      <c r="H29" s="192"/>
      <c r="I29" s="208" t="str">
        <f t="shared" si="1"/>
        <v/>
      </c>
      <c r="J29" s="208" t="str">
        <f>IFERROR((H29/#REF!)*100%,"")</f>
        <v/>
      </c>
      <c r="K29" s="211"/>
      <c r="L29" s="192"/>
    </row>
    <row r="30" ht="17.25" customHeight="1" spans="1:12">
      <c r="A30" s="193" t="s">
        <v>1262</v>
      </c>
      <c r="B30" s="194"/>
      <c r="C30" s="194"/>
      <c r="D30" s="188" t="str">
        <f t="shared" si="0"/>
        <v/>
      </c>
      <c r="E30" s="188" t="str">
        <f>IFERROR((C30/#REF!)*100%,"")</f>
        <v/>
      </c>
      <c r="F30" s="190" t="s">
        <v>1256</v>
      </c>
      <c r="G30" s="192"/>
      <c r="H30" s="192">
        <v>28</v>
      </c>
      <c r="I30" s="208" t="str">
        <f t="shared" si="1"/>
        <v/>
      </c>
      <c r="J30" s="208" t="str">
        <f>IFERROR((H30/#REF!)*100%,"")</f>
        <v/>
      </c>
      <c r="K30" s="211"/>
      <c r="L30" s="192"/>
    </row>
    <row r="31" ht="17.25" customHeight="1" spans="1:12">
      <c r="A31" s="193" t="s">
        <v>1263</v>
      </c>
      <c r="B31" s="194"/>
      <c r="C31" s="194"/>
      <c r="D31" s="188" t="str">
        <f t="shared" si="0"/>
        <v/>
      </c>
      <c r="E31" s="188" t="str">
        <f>IFERROR((C31/#REF!)*100%,"")</f>
        <v/>
      </c>
      <c r="F31" s="196" t="s">
        <v>1264</v>
      </c>
      <c r="G31" s="192"/>
      <c r="H31" s="192"/>
      <c r="I31" s="208" t="str">
        <f t="shared" si="1"/>
        <v/>
      </c>
      <c r="J31" s="208" t="str">
        <f>IFERROR((H31/#REF!)*100%,"")</f>
        <v/>
      </c>
      <c r="K31" s="211"/>
      <c r="L31" s="192"/>
    </row>
    <row r="32" ht="17.25" customHeight="1" spans="1:12">
      <c r="A32" s="193" t="s">
        <v>1265</v>
      </c>
      <c r="B32" s="194"/>
      <c r="C32" s="194"/>
      <c r="D32" s="188" t="str">
        <f t="shared" si="0"/>
        <v/>
      </c>
      <c r="E32" s="188" t="str">
        <f>IFERROR((C32/#REF!)*100%,"")</f>
        <v/>
      </c>
      <c r="F32" s="190" t="s">
        <v>1266</v>
      </c>
      <c r="G32" s="191">
        <f>SUM(G33:G34)</f>
        <v>0</v>
      </c>
      <c r="H32" s="191">
        <f>SUM(H33:H34)</f>
        <v>0</v>
      </c>
      <c r="I32" s="208" t="str">
        <f t="shared" si="1"/>
        <v/>
      </c>
      <c r="J32" s="208" t="str">
        <f>IFERROR((H32/#REF!)*100%,"")</f>
        <v/>
      </c>
      <c r="K32" s="211"/>
      <c r="L32" s="191">
        <f>SUM(L33:L34)</f>
        <v>0</v>
      </c>
    </row>
    <row r="33" ht="17.25" customHeight="1" spans="1:12">
      <c r="A33" s="186" t="s">
        <v>1267</v>
      </c>
      <c r="B33" s="187"/>
      <c r="C33" s="187"/>
      <c r="D33" s="188" t="str">
        <f t="shared" si="0"/>
        <v/>
      </c>
      <c r="E33" s="188" t="str">
        <f>IFERROR((C33/#REF!)*100%,"")</f>
        <v/>
      </c>
      <c r="F33" s="195" t="s">
        <v>1256</v>
      </c>
      <c r="G33" s="192"/>
      <c r="H33" s="192"/>
      <c r="I33" s="208" t="str">
        <f t="shared" si="1"/>
        <v/>
      </c>
      <c r="J33" s="208" t="str">
        <f>IFERROR((H33/#REF!)*100%,"")</f>
        <v/>
      </c>
      <c r="K33" s="210"/>
      <c r="L33" s="192"/>
    </row>
    <row r="34" ht="17.25" customHeight="1" spans="1:12">
      <c r="A34" s="193" t="s">
        <v>1268</v>
      </c>
      <c r="B34" s="191">
        <f>B35+B36+B37+B41+B42+B43+B44+B45+B46+B49+B50</f>
        <v>0</v>
      </c>
      <c r="C34" s="191">
        <f>C35+C36+C37+C41+C42+C43+C44+C45+C46+C49+C50</f>
        <v>0</v>
      </c>
      <c r="D34" s="188" t="str">
        <f t="shared" si="0"/>
        <v/>
      </c>
      <c r="E34" s="188" t="str">
        <f>IFERROR((C34/#REF!)*100%,"")</f>
        <v/>
      </c>
      <c r="F34" s="195" t="s">
        <v>1269</v>
      </c>
      <c r="G34" s="192"/>
      <c r="H34" s="192"/>
      <c r="I34" s="208" t="str">
        <f t="shared" si="1"/>
        <v/>
      </c>
      <c r="J34" s="208" t="str">
        <f>IFERROR((H34/#REF!)*100%,"")</f>
        <v/>
      </c>
      <c r="K34" s="210"/>
      <c r="L34" s="192"/>
    </row>
    <row r="35" ht="17.25" customHeight="1" spans="1:12">
      <c r="A35" s="197" t="s">
        <v>1270</v>
      </c>
      <c r="B35" s="194"/>
      <c r="C35" s="194"/>
      <c r="D35" s="188" t="str">
        <f t="shared" si="0"/>
        <v/>
      </c>
      <c r="E35" s="188" t="str">
        <f>IFERROR((C35/#REF!)*100%,"")</f>
        <v/>
      </c>
      <c r="F35" s="186" t="s">
        <v>1271</v>
      </c>
      <c r="G35" s="189">
        <f>G36+G41</f>
        <v>0</v>
      </c>
      <c r="H35" s="189">
        <f>H36+H41</f>
        <v>0</v>
      </c>
      <c r="I35" s="208" t="str">
        <f t="shared" si="1"/>
        <v/>
      </c>
      <c r="J35" s="208" t="str">
        <f>IFERROR((H35/#REF!)*100%,"")</f>
        <v/>
      </c>
      <c r="K35" s="209"/>
      <c r="L35" s="189">
        <f>L36+L41</f>
        <v>0</v>
      </c>
    </row>
    <row r="36" ht="17.25" customHeight="1" spans="1:12">
      <c r="A36" s="197" t="s">
        <v>1272</v>
      </c>
      <c r="B36" s="194"/>
      <c r="C36" s="194"/>
      <c r="D36" s="188" t="str">
        <f t="shared" si="0"/>
        <v/>
      </c>
      <c r="E36" s="188" t="str">
        <f>IFERROR((C36/#REF!)*100%,"")</f>
        <v/>
      </c>
      <c r="F36" s="186" t="s">
        <v>1273</v>
      </c>
      <c r="G36" s="191">
        <f>SUM(G37:G40)</f>
        <v>0</v>
      </c>
      <c r="H36" s="191">
        <f>SUM(H37:H40)</f>
        <v>0</v>
      </c>
      <c r="I36" s="208" t="str">
        <f t="shared" si="1"/>
        <v/>
      </c>
      <c r="J36" s="208" t="str">
        <f>IFERROR((H36/#REF!)*100%,"")</f>
        <v/>
      </c>
      <c r="K36" s="211"/>
      <c r="L36" s="191">
        <f>SUM(L37:L40)</f>
        <v>0</v>
      </c>
    </row>
    <row r="37" ht="17.25" customHeight="1" spans="1:12">
      <c r="A37" s="197" t="s">
        <v>1274</v>
      </c>
      <c r="B37" s="191">
        <f>SUM(B38:B40)</f>
        <v>0</v>
      </c>
      <c r="C37" s="191">
        <f>SUM(C38:C40)</f>
        <v>0</v>
      </c>
      <c r="D37" s="188" t="str">
        <f t="shared" si="0"/>
        <v/>
      </c>
      <c r="E37" s="188" t="str">
        <f>IFERROR((C37/#REF!)*100%,"")</f>
        <v/>
      </c>
      <c r="F37" s="186" t="s">
        <v>1275</v>
      </c>
      <c r="G37" s="192"/>
      <c r="H37" s="192"/>
      <c r="I37" s="208" t="str">
        <f t="shared" si="1"/>
        <v/>
      </c>
      <c r="J37" s="208" t="str">
        <f>IFERROR((H37/#REF!)*100%,"")</f>
        <v/>
      </c>
      <c r="K37" s="211"/>
      <c r="L37" s="192"/>
    </row>
    <row r="38" ht="17.25" customHeight="1" spans="1:12">
      <c r="A38" s="197" t="s">
        <v>1276</v>
      </c>
      <c r="B38" s="194"/>
      <c r="C38" s="194"/>
      <c r="D38" s="188" t="str">
        <f t="shared" si="0"/>
        <v/>
      </c>
      <c r="E38" s="188" t="str">
        <f>IFERROR((C38/#REF!)*100%,"")</f>
        <v/>
      </c>
      <c r="F38" s="186" t="s">
        <v>1277</v>
      </c>
      <c r="G38" s="192"/>
      <c r="H38" s="192"/>
      <c r="I38" s="208" t="str">
        <f t="shared" si="1"/>
        <v/>
      </c>
      <c r="J38" s="208" t="str">
        <f>IFERROR((H38/#REF!)*100%,"")</f>
        <v/>
      </c>
      <c r="K38" s="211"/>
      <c r="L38" s="192"/>
    </row>
    <row r="39" ht="17.25" customHeight="1" spans="1:12">
      <c r="A39" s="190" t="s">
        <v>1278</v>
      </c>
      <c r="B39" s="194"/>
      <c r="C39" s="194"/>
      <c r="D39" s="188" t="str">
        <f t="shared" si="0"/>
        <v/>
      </c>
      <c r="E39" s="188" t="str">
        <f>IFERROR((C39/#REF!)*100%,"")</f>
        <v/>
      </c>
      <c r="F39" s="186" t="s">
        <v>1279</v>
      </c>
      <c r="G39" s="192"/>
      <c r="H39" s="192"/>
      <c r="I39" s="208" t="str">
        <f t="shared" si="1"/>
        <v/>
      </c>
      <c r="J39" s="208" t="str">
        <f>IFERROR((H39/#REF!)*100%,"")</f>
        <v/>
      </c>
      <c r="K39" s="211"/>
      <c r="L39" s="192"/>
    </row>
    <row r="40" ht="17.25" customHeight="1" spans="1:12">
      <c r="A40" s="190" t="s">
        <v>1280</v>
      </c>
      <c r="B40" s="194"/>
      <c r="C40" s="194"/>
      <c r="D40" s="188" t="str">
        <f t="shared" si="0"/>
        <v/>
      </c>
      <c r="E40" s="188" t="str">
        <f>IFERROR((C40/#REF!)*100%,"")</f>
        <v/>
      </c>
      <c r="F40" s="186" t="s">
        <v>1281</v>
      </c>
      <c r="G40" s="192"/>
      <c r="H40" s="192"/>
      <c r="I40" s="208" t="str">
        <f t="shared" si="1"/>
        <v/>
      </c>
      <c r="J40" s="208" t="str">
        <f>IFERROR((H40/#REF!)*100%,"")</f>
        <v/>
      </c>
      <c r="K40" s="211"/>
      <c r="L40" s="192"/>
    </row>
    <row r="41" ht="17.25" customHeight="1" spans="1:12">
      <c r="A41" s="197" t="s">
        <v>1282</v>
      </c>
      <c r="B41" s="187"/>
      <c r="C41" s="187"/>
      <c r="D41" s="188" t="str">
        <f t="shared" si="0"/>
        <v/>
      </c>
      <c r="E41" s="188" t="str">
        <f>IFERROR((C41/#REF!)*100%,"")</f>
        <v/>
      </c>
      <c r="F41" s="186" t="s">
        <v>1283</v>
      </c>
      <c r="G41" s="191">
        <f>SUM(G42:G45)</f>
        <v>0</v>
      </c>
      <c r="H41" s="191">
        <f>SUM(H42:H45)</f>
        <v>0</v>
      </c>
      <c r="I41" s="208" t="str">
        <f t="shared" si="1"/>
        <v/>
      </c>
      <c r="J41" s="208" t="str">
        <f>IFERROR((H41/#REF!)*100%,"")</f>
        <v/>
      </c>
      <c r="K41" s="211"/>
      <c r="L41" s="191">
        <f>SUM(L42:L45)</f>
        <v>0</v>
      </c>
    </row>
    <row r="42" ht="17.25" customHeight="1" spans="1:12">
      <c r="A42" s="197" t="s">
        <v>1284</v>
      </c>
      <c r="B42" s="187"/>
      <c r="C42" s="187"/>
      <c r="D42" s="188" t="str">
        <f t="shared" si="0"/>
        <v/>
      </c>
      <c r="E42" s="188" t="str">
        <f>IFERROR((C42/#REF!)*100%,"")</f>
        <v/>
      </c>
      <c r="F42" s="186" t="s">
        <v>1285</v>
      </c>
      <c r="G42" s="192"/>
      <c r="H42" s="192"/>
      <c r="I42" s="208" t="str">
        <f t="shared" si="1"/>
        <v/>
      </c>
      <c r="J42" s="208" t="str">
        <f>IFERROR((H42/#REF!)*100%,"")</f>
        <v/>
      </c>
      <c r="K42" s="211"/>
      <c r="L42" s="192"/>
    </row>
    <row r="43" ht="17.25" customHeight="1" spans="1:12">
      <c r="A43" s="197" t="s">
        <v>1286</v>
      </c>
      <c r="B43" s="187"/>
      <c r="C43" s="187"/>
      <c r="D43" s="188" t="str">
        <f t="shared" si="0"/>
        <v/>
      </c>
      <c r="E43" s="188" t="str">
        <f>IFERROR((C43/#REF!)*100%,"")</f>
        <v/>
      </c>
      <c r="F43" s="186" t="s">
        <v>1287</v>
      </c>
      <c r="G43" s="192"/>
      <c r="H43" s="192"/>
      <c r="I43" s="208" t="str">
        <f t="shared" si="1"/>
        <v/>
      </c>
      <c r="J43" s="208" t="str">
        <f>IFERROR((H43/#REF!)*100%,"")</f>
        <v/>
      </c>
      <c r="K43" s="211"/>
      <c r="L43" s="192"/>
    </row>
    <row r="44" ht="17.25" customHeight="1" spans="1:12">
      <c r="A44" s="197" t="s">
        <v>1288</v>
      </c>
      <c r="B44" s="187"/>
      <c r="C44" s="187"/>
      <c r="D44" s="188" t="str">
        <f t="shared" si="0"/>
        <v/>
      </c>
      <c r="E44" s="188" t="str">
        <f>IFERROR((C44/#REF!)*100%,"")</f>
        <v/>
      </c>
      <c r="F44" s="186" t="s">
        <v>1289</v>
      </c>
      <c r="G44" s="192"/>
      <c r="H44" s="192"/>
      <c r="I44" s="208" t="str">
        <f t="shared" si="1"/>
        <v/>
      </c>
      <c r="J44" s="208" t="str">
        <f>IFERROR((H44/#REF!)*100%,"")</f>
        <v/>
      </c>
      <c r="K44" s="211"/>
      <c r="L44" s="192"/>
    </row>
    <row r="45" ht="17.25" customHeight="1" spans="1:12">
      <c r="A45" s="197" t="s">
        <v>1290</v>
      </c>
      <c r="B45" s="187"/>
      <c r="C45" s="187"/>
      <c r="D45" s="188" t="str">
        <f t="shared" si="0"/>
        <v/>
      </c>
      <c r="E45" s="188" t="str">
        <f>IFERROR((C45/#REF!)*100%,"")</f>
        <v/>
      </c>
      <c r="F45" s="186" t="s">
        <v>1291</v>
      </c>
      <c r="G45" s="192"/>
      <c r="H45" s="192"/>
      <c r="I45" s="208" t="str">
        <f t="shared" si="1"/>
        <v/>
      </c>
      <c r="J45" s="208" t="str">
        <f>IFERROR((H45/#REF!)*100%,"")</f>
        <v/>
      </c>
      <c r="K45" s="211"/>
      <c r="L45" s="192"/>
    </row>
    <row r="46" ht="17.25" customHeight="1" spans="1:12">
      <c r="A46" s="197" t="s">
        <v>1292</v>
      </c>
      <c r="B46" s="191">
        <f>SUM(B47:B48)</f>
        <v>0</v>
      </c>
      <c r="C46" s="191">
        <f>SUM(C47:C48)</f>
        <v>0</v>
      </c>
      <c r="D46" s="188" t="str">
        <f t="shared" si="0"/>
        <v/>
      </c>
      <c r="E46" s="188" t="str">
        <f>IFERROR((C46/#REF!)*100%,"")</f>
        <v/>
      </c>
      <c r="F46" s="186" t="s">
        <v>1293</v>
      </c>
      <c r="G46" s="189">
        <f>G47+G63+G67+G68+G74+G78+G82+G86+G92+G95</f>
        <v>569</v>
      </c>
      <c r="H46" s="189">
        <f>H47+H63+H67+H68+H74+H78+H82+H86+H92+H95</f>
        <v>2127</v>
      </c>
      <c r="I46" s="208">
        <f t="shared" si="1"/>
        <v>3.73813708260105</v>
      </c>
      <c r="J46" s="208" t="str">
        <f>IFERROR((H46/#REF!)*100%,"")</f>
        <v/>
      </c>
      <c r="K46" s="209" t="s">
        <v>1294</v>
      </c>
      <c r="L46" s="189">
        <f>L47+L63+L67+L68+L74+L78+L82+L86+L92+L95</f>
        <v>2127</v>
      </c>
    </row>
    <row r="47" ht="17.25" customHeight="1" spans="1:12">
      <c r="A47" s="198" t="s">
        <v>1295</v>
      </c>
      <c r="B47" s="194"/>
      <c r="C47" s="194"/>
      <c r="D47" s="188" t="str">
        <f t="shared" si="0"/>
        <v/>
      </c>
      <c r="E47" s="188" t="str">
        <f>IFERROR((C47/#REF!)*100%,"")</f>
        <v/>
      </c>
      <c r="F47" s="186" t="s">
        <v>1296</v>
      </c>
      <c r="G47" s="191">
        <f>SUM(G48:G62)</f>
        <v>569</v>
      </c>
      <c r="H47" s="191">
        <f>SUM(H48:H62)</f>
        <v>2127</v>
      </c>
      <c r="I47" s="208">
        <f t="shared" si="1"/>
        <v>3.73813708260105</v>
      </c>
      <c r="J47" s="208" t="str">
        <f>IFERROR((H47/#REF!)*100%,"")</f>
        <v/>
      </c>
      <c r="K47" s="211" t="s">
        <v>1294</v>
      </c>
      <c r="L47" s="191">
        <f>SUM(L48:L62)</f>
        <v>2127</v>
      </c>
    </row>
    <row r="48" ht="17.25" customHeight="1" spans="1:12">
      <c r="A48" s="190" t="s">
        <v>1297</v>
      </c>
      <c r="B48" s="194"/>
      <c r="C48" s="194"/>
      <c r="D48" s="188" t="str">
        <f t="shared" si="0"/>
        <v/>
      </c>
      <c r="E48" s="188" t="str">
        <f>IFERROR((C48/#REF!)*100%,"")</f>
        <v/>
      </c>
      <c r="F48" s="196" t="s">
        <v>1298</v>
      </c>
      <c r="G48" s="192">
        <v>569</v>
      </c>
      <c r="H48" s="192">
        <v>2127</v>
      </c>
      <c r="I48" s="208">
        <f t="shared" si="1"/>
        <v>3.73813708260105</v>
      </c>
      <c r="J48" s="208" t="str">
        <f>IFERROR((H48/#REF!)*100%,"")</f>
        <v/>
      </c>
      <c r="K48" s="211" t="s">
        <v>1294</v>
      </c>
      <c r="L48" s="192">
        <v>2127</v>
      </c>
    </row>
    <row r="49" ht="17.25" customHeight="1" spans="1:12">
      <c r="A49" s="197" t="s">
        <v>1299</v>
      </c>
      <c r="B49" s="187"/>
      <c r="C49" s="187"/>
      <c r="D49" s="188" t="str">
        <f t="shared" si="0"/>
        <v/>
      </c>
      <c r="E49" s="188" t="str">
        <f>IFERROR((C49/#REF!)*100%,"")</f>
        <v/>
      </c>
      <c r="F49" s="196" t="s">
        <v>1300</v>
      </c>
      <c r="G49" s="192"/>
      <c r="H49" s="192"/>
      <c r="I49" s="208" t="str">
        <f t="shared" si="1"/>
        <v/>
      </c>
      <c r="J49" s="208" t="str">
        <f>IFERROR((H49/#REF!)*100%,"")</f>
        <v/>
      </c>
      <c r="K49" s="211"/>
      <c r="L49" s="192"/>
    </row>
    <row r="50" ht="17.25" customHeight="1" spans="1:12">
      <c r="A50" s="197" t="s">
        <v>1301</v>
      </c>
      <c r="B50" s="191">
        <f>SUM(B51:B52)</f>
        <v>0</v>
      </c>
      <c r="C50" s="191">
        <f>SUM(C51:C52)</f>
        <v>0</v>
      </c>
      <c r="D50" s="188" t="str">
        <f t="shared" si="0"/>
        <v/>
      </c>
      <c r="E50" s="188" t="str">
        <f>IFERROR((C50/#REF!)*100%,"")</f>
        <v/>
      </c>
      <c r="F50" s="196" t="s">
        <v>1302</v>
      </c>
      <c r="G50" s="192"/>
      <c r="H50" s="192"/>
      <c r="I50" s="208" t="str">
        <f t="shared" si="1"/>
        <v/>
      </c>
      <c r="J50" s="208" t="str">
        <f>IFERROR((H50/#REF!)*100%,"")</f>
        <v/>
      </c>
      <c r="K50" s="211"/>
      <c r="L50" s="192"/>
    </row>
    <row r="51" ht="17.25" customHeight="1" spans="1:12">
      <c r="A51" s="197" t="s">
        <v>1303</v>
      </c>
      <c r="B51" s="194"/>
      <c r="C51" s="194"/>
      <c r="D51" s="188" t="str">
        <f t="shared" si="0"/>
        <v/>
      </c>
      <c r="E51" s="188" t="str">
        <f>IFERROR((C51/#REF!)*100%,"")</f>
        <v/>
      </c>
      <c r="F51" s="196" t="s">
        <v>1304</v>
      </c>
      <c r="G51" s="192"/>
      <c r="H51" s="192"/>
      <c r="I51" s="208" t="str">
        <f t="shared" si="1"/>
        <v/>
      </c>
      <c r="J51" s="208" t="str">
        <f>IFERROR((H51/#REF!)*100%,"")</f>
        <v/>
      </c>
      <c r="K51" s="211"/>
      <c r="L51" s="192"/>
    </row>
    <row r="52" ht="17.25" customHeight="1" spans="1:12">
      <c r="A52" s="190" t="s">
        <v>1305</v>
      </c>
      <c r="B52" s="194"/>
      <c r="C52" s="194"/>
      <c r="D52" s="188" t="str">
        <f t="shared" si="0"/>
        <v/>
      </c>
      <c r="E52" s="188" t="str">
        <f>IFERROR((C52/#REF!)*100%,"")</f>
        <v/>
      </c>
      <c r="F52" s="196" t="s">
        <v>1306</v>
      </c>
      <c r="G52" s="192"/>
      <c r="H52" s="192"/>
      <c r="I52" s="208" t="str">
        <f t="shared" si="1"/>
        <v/>
      </c>
      <c r="J52" s="208" t="str">
        <f>IFERROR((H52/#REF!)*100%,"")</f>
        <v/>
      </c>
      <c r="K52" s="211"/>
      <c r="L52" s="192"/>
    </row>
    <row r="53" ht="17.25" customHeight="1" spans="1:12">
      <c r="A53" s="190"/>
      <c r="B53" s="199"/>
      <c r="C53" s="199"/>
      <c r="D53" s="199"/>
      <c r="E53" s="199"/>
      <c r="F53" s="196" t="s">
        <v>1307</v>
      </c>
      <c r="G53" s="192"/>
      <c r="H53" s="192"/>
      <c r="I53" s="208" t="str">
        <f t="shared" si="1"/>
        <v/>
      </c>
      <c r="J53" s="208" t="str">
        <f>IFERROR((H53/#REF!)*100%,"")</f>
        <v/>
      </c>
      <c r="K53" s="211"/>
      <c r="L53" s="192"/>
    </row>
    <row r="54" ht="17.25" customHeight="1" spans="1:12">
      <c r="A54" s="190"/>
      <c r="B54" s="199"/>
      <c r="C54" s="199"/>
      <c r="D54" s="199"/>
      <c r="E54" s="199"/>
      <c r="F54" s="196" t="s">
        <v>1308</v>
      </c>
      <c r="G54" s="192"/>
      <c r="H54" s="192"/>
      <c r="I54" s="208" t="str">
        <f t="shared" si="1"/>
        <v/>
      </c>
      <c r="J54" s="208" t="str">
        <f>IFERROR((H54/#REF!)*100%,"")</f>
        <v/>
      </c>
      <c r="K54" s="211"/>
      <c r="L54" s="192"/>
    </row>
    <row r="55" ht="17.25" customHeight="1" spans="1:12">
      <c r="A55" s="190"/>
      <c r="B55" s="199"/>
      <c r="C55" s="199"/>
      <c r="D55" s="199"/>
      <c r="E55" s="199"/>
      <c r="F55" s="196" t="s">
        <v>1309</v>
      </c>
      <c r="G55" s="192"/>
      <c r="H55" s="192"/>
      <c r="I55" s="208" t="str">
        <f t="shared" si="1"/>
        <v/>
      </c>
      <c r="J55" s="208" t="str">
        <f>IFERROR((H55/#REF!)*100%,"")</f>
        <v/>
      </c>
      <c r="K55" s="211"/>
      <c r="L55" s="192"/>
    </row>
    <row r="56" ht="17.25" customHeight="1" spans="1:12">
      <c r="A56" s="190"/>
      <c r="B56" s="199"/>
      <c r="C56" s="199"/>
      <c r="D56" s="199"/>
      <c r="E56" s="199"/>
      <c r="F56" s="196" t="s">
        <v>1310</v>
      </c>
      <c r="G56" s="192"/>
      <c r="H56" s="192"/>
      <c r="I56" s="208" t="str">
        <f t="shared" si="1"/>
        <v/>
      </c>
      <c r="J56" s="208" t="str">
        <f>IFERROR((H56/#REF!)*100%,"")</f>
        <v/>
      </c>
      <c r="K56" s="211"/>
      <c r="L56" s="192"/>
    </row>
    <row r="57" ht="17.25" customHeight="1" spans="1:12">
      <c r="A57" s="190"/>
      <c r="B57" s="199"/>
      <c r="C57" s="199"/>
      <c r="D57" s="199"/>
      <c r="E57" s="199"/>
      <c r="F57" s="196" t="s">
        <v>1311</v>
      </c>
      <c r="G57" s="192"/>
      <c r="H57" s="192"/>
      <c r="I57" s="208" t="str">
        <f t="shared" si="1"/>
        <v/>
      </c>
      <c r="J57" s="208" t="str">
        <f>IFERROR((H57/#REF!)*100%,"")</f>
        <v/>
      </c>
      <c r="K57" s="211"/>
      <c r="L57" s="192"/>
    </row>
    <row r="58" ht="17.25" customHeight="1" spans="1:12">
      <c r="A58" s="190"/>
      <c r="B58" s="199"/>
      <c r="C58" s="199"/>
      <c r="D58" s="199"/>
      <c r="E58" s="199"/>
      <c r="F58" s="196" t="s">
        <v>945</v>
      </c>
      <c r="G58" s="192"/>
      <c r="H58" s="192"/>
      <c r="I58" s="208" t="str">
        <f t="shared" si="1"/>
        <v/>
      </c>
      <c r="J58" s="208" t="str">
        <f>IFERROR((H58/#REF!)*100%,"")</f>
        <v/>
      </c>
      <c r="K58" s="211"/>
      <c r="L58" s="192"/>
    </row>
    <row r="59" ht="17.25" customHeight="1" spans="1:12">
      <c r="A59" s="190"/>
      <c r="B59" s="199"/>
      <c r="C59" s="199"/>
      <c r="D59" s="199"/>
      <c r="E59" s="199"/>
      <c r="F59" s="196" t="s">
        <v>1312</v>
      </c>
      <c r="G59" s="192"/>
      <c r="H59" s="192"/>
      <c r="I59" s="208" t="str">
        <f t="shared" si="1"/>
        <v/>
      </c>
      <c r="J59" s="208" t="str">
        <f>IFERROR((H59/#REF!)*100%,"")</f>
        <v/>
      </c>
      <c r="K59" s="211"/>
      <c r="L59" s="192"/>
    </row>
    <row r="60" ht="17.25" customHeight="1" spans="1:12">
      <c r="A60" s="190"/>
      <c r="B60" s="199"/>
      <c r="C60" s="199"/>
      <c r="D60" s="199"/>
      <c r="E60" s="199"/>
      <c r="F60" s="200" t="s">
        <v>1313</v>
      </c>
      <c r="G60" s="192"/>
      <c r="H60" s="192"/>
      <c r="I60" s="208" t="str">
        <f t="shared" si="1"/>
        <v/>
      </c>
      <c r="J60" s="208" t="str">
        <f>IFERROR((H60/#REF!)*100%,"")</f>
        <v/>
      </c>
      <c r="K60" s="211"/>
      <c r="L60" s="192"/>
    </row>
    <row r="61" ht="17.25" customHeight="1" spans="1:12">
      <c r="A61" s="190"/>
      <c r="B61" s="199"/>
      <c r="C61" s="199"/>
      <c r="D61" s="199"/>
      <c r="E61" s="199"/>
      <c r="F61" s="200" t="s">
        <v>1314</v>
      </c>
      <c r="G61" s="192"/>
      <c r="H61" s="192"/>
      <c r="I61" s="208" t="str">
        <f t="shared" si="1"/>
        <v/>
      </c>
      <c r="J61" s="208" t="str">
        <f>IFERROR((H61/#REF!)*100%,"")</f>
        <v/>
      </c>
      <c r="K61" s="211"/>
      <c r="L61" s="192"/>
    </row>
    <row r="62" ht="17.25" customHeight="1" spans="1:12">
      <c r="A62" s="190"/>
      <c r="B62" s="199"/>
      <c r="C62" s="199"/>
      <c r="D62" s="199"/>
      <c r="E62" s="199"/>
      <c r="F62" s="200" t="s">
        <v>1315</v>
      </c>
      <c r="G62" s="192"/>
      <c r="H62" s="192"/>
      <c r="I62" s="208" t="str">
        <f t="shared" si="1"/>
        <v/>
      </c>
      <c r="J62" s="208" t="str">
        <f>IFERROR((H62/#REF!)*100%,"")</f>
        <v/>
      </c>
      <c r="K62" s="211"/>
      <c r="L62" s="192"/>
    </row>
    <row r="63" ht="17.25" customHeight="1" spans="1:12">
      <c r="A63" s="190"/>
      <c r="B63" s="199"/>
      <c r="C63" s="199"/>
      <c r="D63" s="199"/>
      <c r="E63" s="199"/>
      <c r="F63" s="186" t="s">
        <v>1316</v>
      </c>
      <c r="G63" s="191">
        <f>SUM(G64:G66)</f>
        <v>0</v>
      </c>
      <c r="H63" s="191">
        <f>SUM(H64:H66)</f>
        <v>0</v>
      </c>
      <c r="I63" s="208" t="str">
        <f t="shared" si="1"/>
        <v/>
      </c>
      <c r="J63" s="208" t="str">
        <f>IFERROR((H63/#REF!)*100%,"")</f>
        <v/>
      </c>
      <c r="K63" s="211"/>
      <c r="L63" s="191">
        <f>SUM(L64:L66)</f>
        <v>0</v>
      </c>
    </row>
    <row r="64" ht="17.25" customHeight="1" spans="1:12">
      <c r="A64" s="190"/>
      <c r="B64" s="199"/>
      <c r="C64" s="199"/>
      <c r="D64" s="199"/>
      <c r="E64" s="199"/>
      <c r="F64" s="196" t="s">
        <v>1298</v>
      </c>
      <c r="G64" s="192"/>
      <c r="H64" s="192"/>
      <c r="I64" s="208" t="str">
        <f t="shared" si="1"/>
        <v/>
      </c>
      <c r="J64" s="208" t="str">
        <f>IFERROR((H64/#REF!)*100%,"")</f>
        <v/>
      </c>
      <c r="K64" s="211"/>
      <c r="L64" s="192"/>
    </row>
    <row r="65" ht="17.25" customHeight="1" spans="1:12">
      <c r="A65" s="190"/>
      <c r="B65" s="199"/>
      <c r="C65" s="199"/>
      <c r="D65" s="199"/>
      <c r="E65" s="199"/>
      <c r="F65" s="196" t="s">
        <v>1300</v>
      </c>
      <c r="G65" s="192"/>
      <c r="H65" s="192"/>
      <c r="I65" s="208" t="str">
        <f t="shared" si="1"/>
        <v/>
      </c>
      <c r="J65" s="208" t="str">
        <f>IFERROR((H65/#REF!)*100%,"")</f>
        <v/>
      </c>
      <c r="K65" s="211"/>
      <c r="L65" s="192"/>
    </row>
    <row r="66" ht="17.25" customHeight="1" spans="1:12">
      <c r="A66" s="190"/>
      <c r="B66" s="199"/>
      <c r="C66" s="199"/>
      <c r="D66" s="199"/>
      <c r="E66" s="199"/>
      <c r="F66" s="196" t="s">
        <v>1317</v>
      </c>
      <c r="G66" s="192"/>
      <c r="H66" s="192"/>
      <c r="I66" s="208" t="str">
        <f t="shared" si="1"/>
        <v/>
      </c>
      <c r="J66" s="208" t="str">
        <f>IFERROR((H66/#REF!)*100%,"")</f>
        <v/>
      </c>
      <c r="K66" s="211"/>
      <c r="L66" s="192"/>
    </row>
    <row r="67" ht="17.25" customHeight="1" spans="1:12">
      <c r="A67" s="190"/>
      <c r="B67" s="199"/>
      <c r="C67" s="199"/>
      <c r="D67" s="199"/>
      <c r="E67" s="199"/>
      <c r="F67" s="186" t="s">
        <v>1318</v>
      </c>
      <c r="G67" s="212"/>
      <c r="H67" s="212"/>
      <c r="I67" s="208" t="str">
        <f t="shared" si="1"/>
        <v/>
      </c>
      <c r="J67" s="208" t="str">
        <f>IFERROR((H67/#REF!)*100%,"")</f>
        <v/>
      </c>
      <c r="K67" s="211"/>
      <c r="L67" s="212"/>
    </row>
    <row r="68" ht="17.25" customHeight="1" spans="1:12">
      <c r="A68" s="190"/>
      <c r="B68" s="199"/>
      <c r="C68" s="199"/>
      <c r="D68" s="199"/>
      <c r="E68" s="199"/>
      <c r="F68" s="186" t="s">
        <v>1319</v>
      </c>
      <c r="G68" s="191">
        <f>SUM(G69:G73)</f>
        <v>0</v>
      </c>
      <c r="H68" s="191">
        <f>SUM(H69:H73)</f>
        <v>0</v>
      </c>
      <c r="I68" s="208" t="str">
        <f t="shared" si="1"/>
        <v/>
      </c>
      <c r="J68" s="208" t="str">
        <f>IFERROR((H68/#REF!)*100%,"")</f>
        <v/>
      </c>
      <c r="K68" s="211"/>
      <c r="L68" s="191">
        <f>SUM(L69:L73)</f>
        <v>0</v>
      </c>
    </row>
    <row r="69" ht="17.25" customHeight="1" spans="1:12">
      <c r="A69" s="186"/>
      <c r="B69" s="199"/>
      <c r="C69" s="199"/>
      <c r="D69" s="199"/>
      <c r="E69" s="199"/>
      <c r="F69" s="196" t="s">
        <v>1320</v>
      </c>
      <c r="G69" s="192"/>
      <c r="H69" s="192"/>
      <c r="I69" s="208" t="str">
        <f t="shared" si="1"/>
        <v/>
      </c>
      <c r="J69" s="208" t="str">
        <f>IFERROR((H69/#REF!)*100%,"")</f>
        <v/>
      </c>
      <c r="K69" s="211"/>
      <c r="L69" s="192"/>
    </row>
    <row r="70" ht="17.25" customHeight="1" spans="1:12">
      <c r="A70" s="186"/>
      <c r="B70" s="199"/>
      <c r="C70" s="199"/>
      <c r="D70" s="199"/>
      <c r="E70" s="199"/>
      <c r="F70" s="196" t="s">
        <v>1321</v>
      </c>
      <c r="G70" s="192"/>
      <c r="H70" s="192"/>
      <c r="I70" s="208" t="str">
        <f t="shared" si="1"/>
        <v/>
      </c>
      <c r="J70" s="208" t="str">
        <f>IFERROR((H70/#REF!)*100%,"")</f>
        <v/>
      </c>
      <c r="K70" s="211"/>
      <c r="L70" s="192"/>
    </row>
    <row r="71" ht="17.25" customHeight="1" spans="1:12">
      <c r="A71" s="186"/>
      <c r="B71" s="199"/>
      <c r="C71" s="199"/>
      <c r="D71" s="199"/>
      <c r="E71" s="199"/>
      <c r="F71" s="196" t="s">
        <v>1322</v>
      </c>
      <c r="G71" s="192"/>
      <c r="H71" s="192"/>
      <c r="I71" s="208" t="str">
        <f t="shared" ref="I71:I134" si="2">IFERROR((H71/G71)*100%,"")</f>
        <v/>
      </c>
      <c r="J71" s="208" t="str">
        <f>IFERROR((H71/#REF!)*100%,"")</f>
        <v/>
      </c>
      <c r="K71" s="211"/>
      <c r="L71" s="192"/>
    </row>
    <row r="72" ht="17.25" customHeight="1" spans="1:12">
      <c r="A72" s="186"/>
      <c r="B72" s="199"/>
      <c r="C72" s="199"/>
      <c r="D72" s="199"/>
      <c r="E72" s="199"/>
      <c r="F72" s="196" t="s">
        <v>1323</v>
      </c>
      <c r="G72" s="192"/>
      <c r="H72" s="192"/>
      <c r="I72" s="208" t="str">
        <f t="shared" si="2"/>
        <v/>
      </c>
      <c r="J72" s="208" t="str">
        <f>IFERROR((H72/#REF!)*100%,"")</f>
        <v/>
      </c>
      <c r="K72" s="211"/>
      <c r="L72" s="192"/>
    </row>
    <row r="73" ht="17.25" customHeight="1" spans="1:12">
      <c r="A73" s="186"/>
      <c r="B73" s="199"/>
      <c r="C73" s="199"/>
      <c r="D73" s="199"/>
      <c r="E73" s="199"/>
      <c r="F73" s="196" t="s">
        <v>1324</v>
      </c>
      <c r="G73" s="192"/>
      <c r="H73" s="192"/>
      <c r="I73" s="208" t="str">
        <f t="shared" si="2"/>
        <v/>
      </c>
      <c r="J73" s="208" t="str">
        <f>IFERROR((H73/#REF!)*100%,"")</f>
        <v/>
      </c>
      <c r="K73" s="211"/>
      <c r="L73" s="192"/>
    </row>
    <row r="74" ht="17.25" customHeight="1" spans="1:12">
      <c r="A74" s="186"/>
      <c r="B74" s="199"/>
      <c r="C74" s="199"/>
      <c r="D74" s="199"/>
      <c r="E74" s="199"/>
      <c r="F74" s="186" t="s">
        <v>1325</v>
      </c>
      <c r="G74" s="191">
        <f>SUM(G75:G77)</f>
        <v>0</v>
      </c>
      <c r="H74" s="191">
        <f>SUM(H75:H77)</f>
        <v>0</v>
      </c>
      <c r="I74" s="208" t="str">
        <f t="shared" si="2"/>
        <v/>
      </c>
      <c r="J74" s="208" t="str">
        <f>IFERROR((H74/#REF!)*100%,"")</f>
        <v/>
      </c>
      <c r="K74" s="211"/>
      <c r="L74" s="191">
        <f>SUM(L75:L77)</f>
        <v>0</v>
      </c>
    </row>
    <row r="75" ht="17.25" customHeight="1" spans="1:12">
      <c r="A75" s="186"/>
      <c r="B75" s="199"/>
      <c r="C75" s="199"/>
      <c r="D75" s="199"/>
      <c r="E75" s="199"/>
      <c r="F75" s="186" t="s">
        <v>1326</v>
      </c>
      <c r="G75" s="192"/>
      <c r="H75" s="192"/>
      <c r="I75" s="208" t="str">
        <f t="shared" si="2"/>
        <v/>
      </c>
      <c r="J75" s="208" t="str">
        <f>IFERROR((H75/#REF!)*100%,"")</f>
        <v/>
      </c>
      <c r="K75" s="211"/>
      <c r="L75" s="192"/>
    </row>
    <row r="76" ht="17.25" customHeight="1" spans="1:12">
      <c r="A76" s="186"/>
      <c r="B76" s="199"/>
      <c r="C76" s="199"/>
      <c r="D76" s="199"/>
      <c r="E76" s="199"/>
      <c r="F76" s="186" t="s">
        <v>1327</v>
      </c>
      <c r="G76" s="192"/>
      <c r="H76" s="192"/>
      <c r="I76" s="208" t="str">
        <f t="shared" si="2"/>
        <v/>
      </c>
      <c r="J76" s="208" t="str">
        <f>IFERROR((H76/#REF!)*100%,"")</f>
        <v/>
      </c>
      <c r="K76" s="211"/>
      <c r="L76" s="192"/>
    </row>
    <row r="77" ht="17.25" customHeight="1" spans="1:12">
      <c r="A77" s="186"/>
      <c r="B77" s="199"/>
      <c r="C77" s="199"/>
      <c r="D77" s="199"/>
      <c r="E77" s="199"/>
      <c r="F77" s="186" t="s">
        <v>1328</v>
      </c>
      <c r="G77" s="192"/>
      <c r="H77" s="192"/>
      <c r="I77" s="208" t="str">
        <f t="shared" si="2"/>
        <v/>
      </c>
      <c r="J77" s="208" t="str">
        <f>IFERROR((H77/#REF!)*100%,"")</f>
        <v/>
      </c>
      <c r="K77" s="211"/>
      <c r="L77" s="192"/>
    </row>
    <row r="78" ht="17.25" customHeight="1" spans="1:12">
      <c r="A78" s="186"/>
      <c r="B78" s="199"/>
      <c r="C78" s="199"/>
      <c r="D78" s="199"/>
      <c r="E78" s="199"/>
      <c r="F78" s="186" t="s">
        <v>1329</v>
      </c>
      <c r="G78" s="191">
        <f>SUM(G79:G81)</f>
        <v>0</v>
      </c>
      <c r="H78" s="191">
        <f>SUM(H79:H81)</f>
        <v>0</v>
      </c>
      <c r="I78" s="208" t="str">
        <f t="shared" si="2"/>
        <v/>
      </c>
      <c r="J78" s="208" t="str">
        <f>IFERROR((H78/#REF!)*100%,"")</f>
        <v/>
      </c>
      <c r="K78" s="211"/>
      <c r="L78" s="191">
        <f>SUM(L79:L81)</f>
        <v>0</v>
      </c>
    </row>
    <row r="79" ht="17.25" customHeight="1" spans="1:12">
      <c r="A79" s="186"/>
      <c r="B79" s="199"/>
      <c r="C79" s="199"/>
      <c r="D79" s="199"/>
      <c r="E79" s="199"/>
      <c r="F79" s="195" t="s">
        <v>1298</v>
      </c>
      <c r="G79" s="192"/>
      <c r="H79" s="192"/>
      <c r="I79" s="208" t="str">
        <f t="shared" si="2"/>
        <v/>
      </c>
      <c r="J79" s="208" t="str">
        <f>IFERROR((H79/#REF!)*100%,"")</f>
        <v/>
      </c>
      <c r="K79" s="211"/>
      <c r="L79" s="192"/>
    </row>
    <row r="80" ht="17.25" customHeight="1" spans="1:12">
      <c r="A80" s="186"/>
      <c r="B80" s="199"/>
      <c r="C80" s="199"/>
      <c r="D80" s="199"/>
      <c r="E80" s="199"/>
      <c r="F80" s="195" t="s">
        <v>1300</v>
      </c>
      <c r="G80" s="192"/>
      <c r="H80" s="192"/>
      <c r="I80" s="208" t="str">
        <f t="shared" si="2"/>
        <v/>
      </c>
      <c r="J80" s="208" t="str">
        <f>IFERROR((H80/#REF!)*100%,"")</f>
        <v/>
      </c>
      <c r="K80" s="211"/>
      <c r="L80" s="192"/>
    </row>
    <row r="81" ht="17.25" customHeight="1" spans="1:12">
      <c r="A81" s="186"/>
      <c r="B81" s="199"/>
      <c r="C81" s="199"/>
      <c r="D81" s="199"/>
      <c r="E81" s="199"/>
      <c r="F81" s="195" t="s">
        <v>1330</v>
      </c>
      <c r="G81" s="192"/>
      <c r="H81" s="192"/>
      <c r="I81" s="208" t="str">
        <f t="shared" si="2"/>
        <v/>
      </c>
      <c r="J81" s="208" t="str">
        <f>IFERROR((H81/#REF!)*100%,"")</f>
        <v/>
      </c>
      <c r="K81" s="211"/>
      <c r="L81" s="192"/>
    </row>
    <row r="82" ht="17.25" customHeight="1" spans="1:12">
      <c r="A82" s="186"/>
      <c r="B82" s="199"/>
      <c r="C82" s="199"/>
      <c r="D82" s="199"/>
      <c r="E82" s="199"/>
      <c r="F82" s="186" t="s">
        <v>1331</v>
      </c>
      <c r="G82" s="191">
        <f>SUM(G83:G85)</f>
        <v>0</v>
      </c>
      <c r="H82" s="191">
        <f>SUM(H83:H85)</f>
        <v>0</v>
      </c>
      <c r="I82" s="208" t="str">
        <f t="shared" si="2"/>
        <v/>
      </c>
      <c r="J82" s="208" t="str">
        <f>IFERROR((H82/#REF!)*100%,"")</f>
        <v/>
      </c>
      <c r="K82" s="211"/>
      <c r="L82" s="191">
        <f>SUM(L83:L85)</f>
        <v>0</v>
      </c>
    </row>
    <row r="83" ht="17.25" customHeight="1" spans="1:12">
      <c r="A83" s="186"/>
      <c r="B83" s="199"/>
      <c r="C83" s="199"/>
      <c r="D83" s="199"/>
      <c r="E83" s="199"/>
      <c r="F83" s="195" t="s">
        <v>1298</v>
      </c>
      <c r="G83" s="192"/>
      <c r="H83" s="192"/>
      <c r="I83" s="208" t="str">
        <f t="shared" si="2"/>
        <v/>
      </c>
      <c r="J83" s="208" t="str">
        <f>IFERROR((H83/#REF!)*100%,"")</f>
        <v/>
      </c>
      <c r="K83" s="211"/>
      <c r="L83" s="192"/>
    </row>
    <row r="84" ht="17.25" customHeight="1" spans="1:12">
      <c r="A84" s="186"/>
      <c r="B84" s="199"/>
      <c r="C84" s="199"/>
      <c r="D84" s="199"/>
      <c r="E84" s="199"/>
      <c r="F84" s="195" t="s">
        <v>1300</v>
      </c>
      <c r="G84" s="192"/>
      <c r="H84" s="192"/>
      <c r="I84" s="208" t="str">
        <f t="shared" si="2"/>
        <v/>
      </c>
      <c r="J84" s="208" t="str">
        <f>IFERROR((H84/#REF!)*100%,"")</f>
        <v/>
      </c>
      <c r="K84" s="211"/>
      <c r="L84" s="192"/>
    </row>
    <row r="85" ht="17.25" customHeight="1" spans="1:12">
      <c r="A85" s="186"/>
      <c r="B85" s="199"/>
      <c r="C85" s="199"/>
      <c r="D85" s="199"/>
      <c r="E85" s="199"/>
      <c r="F85" s="195" t="s">
        <v>1332</v>
      </c>
      <c r="G85" s="192"/>
      <c r="H85" s="192"/>
      <c r="I85" s="208" t="str">
        <f t="shared" si="2"/>
        <v/>
      </c>
      <c r="J85" s="208" t="str">
        <f>IFERROR((H85/#REF!)*100%,"")</f>
        <v/>
      </c>
      <c r="K85" s="211"/>
      <c r="L85" s="192"/>
    </row>
    <row r="86" ht="17.25" customHeight="1" spans="1:12">
      <c r="A86" s="186"/>
      <c r="B86" s="199"/>
      <c r="C86" s="199"/>
      <c r="D86" s="199"/>
      <c r="E86" s="199"/>
      <c r="F86" s="186" t="s">
        <v>1333</v>
      </c>
      <c r="G86" s="191">
        <f>SUM(G87:G91)</f>
        <v>0</v>
      </c>
      <c r="H86" s="191">
        <f>SUM(H87:H91)</f>
        <v>0</v>
      </c>
      <c r="I86" s="208" t="str">
        <f t="shared" si="2"/>
        <v/>
      </c>
      <c r="J86" s="208" t="str">
        <f>IFERROR((H86/#REF!)*100%,"")</f>
        <v/>
      </c>
      <c r="K86" s="211"/>
      <c r="L86" s="191">
        <f>SUM(L87:L91)</f>
        <v>0</v>
      </c>
    </row>
    <row r="87" ht="17.25" customHeight="1" spans="1:12">
      <c r="A87" s="186"/>
      <c r="B87" s="199"/>
      <c r="C87" s="199"/>
      <c r="D87" s="199"/>
      <c r="E87" s="199"/>
      <c r="F87" s="195" t="s">
        <v>1320</v>
      </c>
      <c r="G87" s="192"/>
      <c r="H87" s="192"/>
      <c r="I87" s="208" t="str">
        <f t="shared" si="2"/>
        <v/>
      </c>
      <c r="J87" s="208" t="str">
        <f>IFERROR((H87/#REF!)*100%,"")</f>
        <v/>
      </c>
      <c r="K87" s="211"/>
      <c r="L87" s="192"/>
    </row>
    <row r="88" ht="17.25" customHeight="1" spans="1:12">
      <c r="A88" s="186"/>
      <c r="B88" s="199"/>
      <c r="C88" s="199"/>
      <c r="D88" s="199"/>
      <c r="E88" s="199"/>
      <c r="F88" s="195" t="s">
        <v>1321</v>
      </c>
      <c r="G88" s="192"/>
      <c r="H88" s="192"/>
      <c r="I88" s="208" t="str">
        <f t="shared" si="2"/>
        <v/>
      </c>
      <c r="J88" s="208" t="str">
        <f>IFERROR((H88/#REF!)*100%,"")</f>
        <v/>
      </c>
      <c r="K88" s="211"/>
      <c r="L88" s="192"/>
    </row>
    <row r="89" ht="17.25" customHeight="1" spans="1:12">
      <c r="A89" s="186"/>
      <c r="B89" s="199"/>
      <c r="C89" s="199"/>
      <c r="D89" s="199"/>
      <c r="E89" s="199"/>
      <c r="F89" s="195" t="s">
        <v>1322</v>
      </c>
      <c r="G89" s="192"/>
      <c r="H89" s="192"/>
      <c r="I89" s="208" t="str">
        <f t="shared" si="2"/>
        <v/>
      </c>
      <c r="J89" s="208" t="str">
        <f>IFERROR((H89/#REF!)*100%,"")</f>
        <v/>
      </c>
      <c r="K89" s="211"/>
      <c r="L89" s="192"/>
    </row>
    <row r="90" ht="17.25" customHeight="1" spans="1:12">
      <c r="A90" s="186"/>
      <c r="B90" s="199"/>
      <c r="C90" s="199"/>
      <c r="D90" s="199"/>
      <c r="E90" s="199"/>
      <c r="F90" s="195" t="s">
        <v>1323</v>
      </c>
      <c r="G90" s="192"/>
      <c r="H90" s="192"/>
      <c r="I90" s="208" t="str">
        <f t="shared" si="2"/>
        <v/>
      </c>
      <c r="J90" s="208" t="str">
        <f>IFERROR((H90/#REF!)*100%,"")</f>
        <v/>
      </c>
      <c r="K90" s="211"/>
      <c r="L90" s="192"/>
    </row>
    <row r="91" ht="17.25" customHeight="1" spans="1:12">
      <c r="A91" s="186"/>
      <c r="B91" s="199"/>
      <c r="C91" s="199"/>
      <c r="D91" s="199"/>
      <c r="E91" s="199"/>
      <c r="F91" s="195" t="s">
        <v>1334</v>
      </c>
      <c r="G91" s="192"/>
      <c r="H91" s="192"/>
      <c r="I91" s="208" t="str">
        <f t="shared" si="2"/>
        <v/>
      </c>
      <c r="J91" s="208" t="str">
        <f>IFERROR((H91/#REF!)*100%,"")</f>
        <v/>
      </c>
      <c r="K91" s="211"/>
      <c r="L91" s="192"/>
    </row>
    <row r="92" ht="17.25" customHeight="1" spans="1:12">
      <c r="A92" s="186"/>
      <c r="B92" s="199"/>
      <c r="C92" s="199"/>
      <c r="D92" s="199"/>
      <c r="E92" s="199"/>
      <c r="F92" s="186" t="s">
        <v>1335</v>
      </c>
      <c r="G92" s="191">
        <f>SUM(G93:G94)</f>
        <v>0</v>
      </c>
      <c r="H92" s="191">
        <f>SUM(H93:H94)</f>
        <v>0</v>
      </c>
      <c r="I92" s="208" t="str">
        <f t="shared" si="2"/>
        <v/>
      </c>
      <c r="J92" s="208" t="str">
        <f>IFERROR((H92/#REF!)*100%,"")</f>
        <v/>
      </c>
      <c r="K92" s="211"/>
      <c r="L92" s="191">
        <f>SUM(L93:L94)</f>
        <v>0</v>
      </c>
    </row>
    <row r="93" ht="17.25" customHeight="1" spans="1:12">
      <c r="A93" s="186"/>
      <c r="B93" s="199"/>
      <c r="C93" s="199"/>
      <c r="D93" s="199"/>
      <c r="E93" s="199"/>
      <c r="F93" s="195" t="s">
        <v>1326</v>
      </c>
      <c r="G93" s="192"/>
      <c r="H93" s="192"/>
      <c r="I93" s="208" t="str">
        <f t="shared" si="2"/>
        <v/>
      </c>
      <c r="J93" s="208" t="str">
        <f>IFERROR((H93/#REF!)*100%,"")</f>
        <v/>
      </c>
      <c r="K93" s="211"/>
      <c r="L93" s="192"/>
    </row>
    <row r="94" ht="17.25" customHeight="1" spans="1:12">
      <c r="A94" s="186"/>
      <c r="B94" s="199"/>
      <c r="C94" s="199"/>
      <c r="D94" s="199"/>
      <c r="E94" s="199"/>
      <c r="F94" s="195" t="s">
        <v>1336</v>
      </c>
      <c r="G94" s="192"/>
      <c r="H94" s="192"/>
      <c r="I94" s="208" t="str">
        <f t="shared" si="2"/>
        <v/>
      </c>
      <c r="J94" s="208" t="str">
        <f>IFERROR((H94/#REF!)*100%,"")</f>
        <v/>
      </c>
      <c r="K94" s="211"/>
      <c r="L94" s="192"/>
    </row>
    <row r="95" ht="17.25" customHeight="1" spans="1:12">
      <c r="A95" s="186"/>
      <c r="B95" s="199"/>
      <c r="C95" s="199"/>
      <c r="D95" s="199"/>
      <c r="E95" s="199"/>
      <c r="F95" s="195" t="s">
        <v>1337</v>
      </c>
      <c r="G95" s="191">
        <f>SUM(G96:G103)</f>
        <v>0</v>
      </c>
      <c r="H95" s="191">
        <f>SUM(H96:H103)</f>
        <v>0</v>
      </c>
      <c r="I95" s="208" t="str">
        <f t="shared" si="2"/>
        <v/>
      </c>
      <c r="J95" s="208" t="str">
        <f>IFERROR((H95/#REF!)*100%,"")</f>
        <v/>
      </c>
      <c r="K95" s="211"/>
      <c r="L95" s="191">
        <f>SUM(L96:L103)</f>
        <v>0</v>
      </c>
    </row>
    <row r="96" ht="17.25" customHeight="1" spans="1:12">
      <c r="A96" s="186"/>
      <c r="B96" s="199"/>
      <c r="C96" s="199"/>
      <c r="D96" s="199"/>
      <c r="E96" s="199"/>
      <c r="F96" s="195" t="s">
        <v>1298</v>
      </c>
      <c r="G96" s="192"/>
      <c r="H96" s="192"/>
      <c r="I96" s="208" t="str">
        <f t="shared" si="2"/>
        <v/>
      </c>
      <c r="J96" s="208" t="str">
        <f>IFERROR((H96/#REF!)*100%,"")</f>
        <v/>
      </c>
      <c r="K96" s="211"/>
      <c r="L96" s="192"/>
    </row>
    <row r="97" ht="17.25" customHeight="1" spans="1:12">
      <c r="A97" s="186"/>
      <c r="B97" s="199"/>
      <c r="C97" s="199"/>
      <c r="D97" s="199"/>
      <c r="E97" s="199"/>
      <c r="F97" s="195" t="s">
        <v>1300</v>
      </c>
      <c r="G97" s="192"/>
      <c r="H97" s="192"/>
      <c r="I97" s="208" t="str">
        <f t="shared" si="2"/>
        <v/>
      </c>
      <c r="J97" s="208" t="str">
        <f>IFERROR((H97/#REF!)*100%,"")</f>
        <v/>
      </c>
      <c r="K97" s="211"/>
      <c r="L97" s="192"/>
    </row>
    <row r="98" ht="17.25" customHeight="1" spans="1:12">
      <c r="A98" s="186"/>
      <c r="B98" s="199"/>
      <c r="C98" s="199"/>
      <c r="D98" s="199"/>
      <c r="E98" s="199"/>
      <c r="F98" s="195" t="s">
        <v>1302</v>
      </c>
      <c r="G98" s="192"/>
      <c r="H98" s="192"/>
      <c r="I98" s="208" t="str">
        <f t="shared" si="2"/>
        <v/>
      </c>
      <c r="J98" s="208" t="str">
        <f>IFERROR((H98/#REF!)*100%,"")</f>
        <v/>
      </c>
      <c r="K98" s="211"/>
      <c r="L98" s="192"/>
    </row>
    <row r="99" ht="17.25" customHeight="1" spans="1:12">
      <c r="A99" s="186"/>
      <c r="B99" s="199"/>
      <c r="C99" s="199"/>
      <c r="D99" s="199"/>
      <c r="E99" s="199"/>
      <c r="F99" s="195" t="s">
        <v>1304</v>
      </c>
      <c r="G99" s="192"/>
      <c r="H99" s="192"/>
      <c r="I99" s="208" t="str">
        <f t="shared" si="2"/>
        <v/>
      </c>
      <c r="J99" s="208" t="str">
        <f>IFERROR((H99/#REF!)*100%,"")</f>
        <v/>
      </c>
      <c r="K99" s="211"/>
      <c r="L99" s="192"/>
    </row>
    <row r="100" ht="17.25" customHeight="1" spans="1:12">
      <c r="A100" s="186"/>
      <c r="B100" s="199"/>
      <c r="C100" s="199"/>
      <c r="D100" s="199"/>
      <c r="E100" s="199"/>
      <c r="F100" s="195" t="s">
        <v>1308</v>
      </c>
      <c r="G100" s="192"/>
      <c r="H100" s="192"/>
      <c r="I100" s="208" t="str">
        <f t="shared" si="2"/>
        <v/>
      </c>
      <c r="J100" s="208" t="str">
        <f>IFERROR((H100/#REF!)*100%,"")</f>
        <v/>
      </c>
      <c r="K100" s="211"/>
      <c r="L100" s="192"/>
    </row>
    <row r="101" ht="17.25" customHeight="1" spans="1:12">
      <c r="A101" s="186"/>
      <c r="B101" s="199"/>
      <c r="C101" s="199"/>
      <c r="D101" s="199"/>
      <c r="E101" s="199"/>
      <c r="F101" s="195" t="s">
        <v>1310</v>
      </c>
      <c r="G101" s="192"/>
      <c r="H101" s="192"/>
      <c r="I101" s="208" t="str">
        <f t="shared" si="2"/>
        <v/>
      </c>
      <c r="J101" s="208" t="str">
        <f>IFERROR((H101/#REF!)*100%,"")</f>
        <v/>
      </c>
      <c r="K101" s="211"/>
      <c r="L101" s="192"/>
    </row>
    <row r="102" ht="17.25" customHeight="1" spans="1:12">
      <c r="A102" s="186"/>
      <c r="B102" s="199"/>
      <c r="C102" s="199"/>
      <c r="D102" s="199"/>
      <c r="E102" s="199"/>
      <c r="F102" s="195" t="s">
        <v>1311</v>
      </c>
      <c r="G102" s="192"/>
      <c r="H102" s="192"/>
      <c r="I102" s="208" t="str">
        <f t="shared" si="2"/>
        <v/>
      </c>
      <c r="J102" s="208" t="str">
        <f>IFERROR((H102/#REF!)*100%,"")</f>
        <v/>
      </c>
      <c r="K102" s="211"/>
      <c r="L102" s="192"/>
    </row>
    <row r="103" ht="17.25" customHeight="1" spans="1:12">
      <c r="A103" s="186"/>
      <c r="B103" s="199"/>
      <c r="C103" s="199"/>
      <c r="D103" s="199"/>
      <c r="E103" s="199"/>
      <c r="F103" s="195" t="s">
        <v>1338</v>
      </c>
      <c r="G103" s="192"/>
      <c r="H103" s="192"/>
      <c r="I103" s="208" t="str">
        <f t="shared" si="2"/>
        <v/>
      </c>
      <c r="J103" s="208" t="str">
        <f>IFERROR((H103/#REF!)*100%,"")</f>
        <v/>
      </c>
      <c r="K103" s="211"/>
      <c r="L103" s="192"/>
    </row>
    <row r="104" ht="17.25" customHeight="1" spans="1:12">
      <c r="A104" s="186"/>
      <c r="B104" s="199"/>
      <c r="C104" s="199"/>
      <c r="D104" s="199"/>
      <c r="E104" s="199"/>
      <c r="F104" s="186" t="s">
        <v>1339</v>
      </c>
      <c r="G104" s="189">
        <f>G105+G110+G115</f>
        <v>0</v>
      </c>
      <c r="H104" s="189">
        <f>H105+H110+H115</f>
        <v>0</v>
      </c>
      <c r="I104" s="208" t="str">
        <f t="shared" si="2"/>
        <v/>
      </c>
      <c r="J104" s="208" t="str">
        <f>IFERROR((H104/#REF!)*100%,"")</f>
        <v/>
      </c>
      <c r="K104" s="210"/>
      <c r="L104" s="189">
        <f>L105+L110+L115</f>
        <v>0</v>
      </c>
    </row>
    <row r="105" ht="17.25" customHeight="1" spans="1:12">
      <c r="A105" s="186"/>
      <c r="B105" s="199"/>
      <c r="C105" s="199"/>
      <c r="D105" s="199"/>
      <c r="E105" s="199"/>
      <c r="F105" s="196" t="s">
        <v>1340</v>
      </c>
      <c r="G105" s="191">
        <f>SUM(G106:G109)</f>
        <v>0</v>
      </c>
      <c r="H105" s="191">
        <f>SUM(H106:H109)</f>
        <v>0</v>
      </c>
      <c r="I105" s="208" t="str">
        <f t="shared" si="2"/>
        <v/>
      </c>
      <c r="J105" s="208" t="str">
        <f>IFERROR((H105/#REF!)*100%,"")</f>
        <v/>
      </c>
      <c r="K105" s="211"/>
      <c r="L105" s="191">
        <f>SUM(L106:L109)</f>
        <v>0</v>
      </c>
    </row>
    <row r="106" ht="17.25" customHeight="1" spans="1:12">
      <c r="A106" s="186"/>
      <c r="B106" s="199"/>
      <c r="C106" s="199"/>
      <c r="D106" s="199"/>
      <c r="E106" s="199"/>
      <c r="F106" s="196" t="s">
        <v>1256</v>
      </c>
      <c r="G106" s="192"/>
      <c r="H106" s="192"/>
      <c r="I106" s="208" t="str">
        <f t="shared" si="2"/>
        <v/>
      </c>
      <c r="J106" s="208" t="str">
        <f>IFERROR((H106/#REF!)*100%,"")</f>
        <v/>
      </c>
      <c r="K106" s="211"/>
      <c r="L106" s="192"/>
    </row>
    <row r="107" ht="17.25" customHeight="1" spans="1:12">
      <c r="A107" s="186"/>
      <c r="B107" s="199"/>
      <c r="C107" s="199"/>
      <c r="D107" s="199"/>
      <c r="E107" s="199"/>
      <c r="F107" s="196" t="s">
        <v>1341</v>
      </c>
      <c r="G107" s="192"/>
      <c r="H107" s="192"/>
      <c r="I107" s="208" t="str">
        <f t="shared" si="2"/>
        <v/>
      </c>
      <c r="J107" s="208" t="str">
        <f>IFERROR((H107/#REF!)*100%,"")</f>
        <v/>
      </c>
      <c r="K107" s="211"/>
      <c r="L107" s="192"/>
    </row>
    <row r="108" ht="17.25" customHeight="1" spans="1:12">
      <c r="A108" s="186"/>
      <c r="B108" s="199"/>
      <c r="C108" s="199"/>
      <c r="D108" s="199"/>
      <c r="E108" s="199"/>
      <c r="F108" s="196" t="s">
        <v>1342</v>
      </c>
      <c r="G108" s="192"/>
      <c r="H108" s="192"/>
      <c r="I108" s="208" t="str">
        <f t="shared" si="2"/>
        <v/>
      </c>
      <c r="J108" s="208" t="str">
        <f>IFERROR((H108/#REF!)*100%,"")</f>
        <v/>
      </c>
      <c r="K108" s="211"/>
      <c r="L108" s="192"/>
    </row>
    <row r="109" ht="17.25" customHeight="1" spans="1:12">
      <c r="A109" s="186"/>
      <c r="B109" s="199"/>
      <c r="C109" s="199"/>
      <c r="D109" s="199"/>
      <c r="E109" s="199"/>
      <c r="F109" s="196" t="s">
        <v>1343</v>
      </c>
      <c r="G109" s="192"/>
      <c r="H109" s="192"/>
      <c r="I109" s="208" t="str">
        <f t="shared" si="2"/>
        <v/>
      </c>
      <c r="J109" s="208" t="str">
        <f>IFERROR((H109/#REF!)*100%,"")</f>
        <v/>
      </c>
      <c r="K109" s="211"/>
      <c r="L109" s="192"/>
    </row>
    <row r="110" ht="17.25" customHeight="1" spans="1:12">
      <c r="A110" s="186"/>
      <c r="B110" s="199"/>
      <c r="C110" s="199"/>
      <c r="D110" s="199"/>
      <c r="E110" s="199"/>
      <c r="F110" s="196" t="s">
        <v>1344</v>
      </c>
      <c r="G110" s="191">
        <f>SUM(G111:G114)</f>
        <v>0</v>
      </c>
      <c r="H110" s="191">
        <f>SUM(H111:H114)</f>
        <v>0</v>
      </c>
      <c r="I110" s="208" t="str">
        <f t="shared" si="2"/>
        <v/>
      </c>
      <c r="J110" s="208" t="str">
        <f>IFERROR((H110/#REF!)*100%,"")</f>
        <v/>
      </c>
      <c r="K110" s="213"/>
      <c r="L110" s="191">
        <f>SUM(L111:L114)</f>
        <v>0</v>
      </c>
    </row>
    <row r="111" ht="17.25" customHeight="1" spans="1:12">
      <c r="A111" s="186"/>
      <c r="B111" s="199"/>
      <c r="C111" s="199"/>
      <c r="D111" s="199"/>
      <c r="E111" s="199"/>
      <c r="F111" s="196" t="s">
        <v>1256</v>
      </c>
      <c r="G111" s="192"/>
      <c r="H111" s="192"/>
      <c r="I111" s="208" t="str">
        <f t="shared" si="2"/>
        <v/>
      </c>
      <c r="J111" s="208" t="str">
        <f>IFERROR((H111/#REF!)*100%,"")</f>
        <v/>
      </c>
      <c r="K111" s="211"/>
      <c r="L111" s="192"/>
    </row>
    <row r="112" ht="17.25" customHeight="1" spans="1:12">
      <c r="A112" s="186"/>
      <c r="B112" s="199"/>
      <c r="C112" s="199"/>
      <c r="D112" s="199"/>
      <c r="E112" s="199"/>
      <c r="F112" s="196" t="s">
        <v>1341</v>
      </c>
      <c r="G112" s="192"/>
      <c r="H112" s="192"/>
      <c r="I112" s="208" t="str">
        <f t="shared" si="2"/>
        <v/>
      </c>
      <c r="J112" s="208" t="str">
        <f>IFERROR((H112/#REF!)*100%,"")</f>
        <v/>
      </c>
      <c r="K112" s="211"/>
      <c r="L112" s="192"/>
    </row>
    <row r="113" ht="17.25" customHeight="1" spans="1:12">
      <c r="A113" s="186"/>
      <c r="B113" s="199"/>
      <c r="C113" s="199"/>
      <c r="D113" s="199"/>
      <c r="E113" s="199"/>
      <c r="F113" s="196" t="s">
        <v>1345</v>
      </c>
      <c r="G113" s="192"/>
      <c r="H113" s="192"/>
      <c r="I113" s="208" t="str">
        <f t="shared" si="2"/>
        <v/>
      </c>
      <c r="J113" s="208" t="str">
        <f>IFERROR((H113/#REF!)*100%,"")</f>
        <v/>
      </c>
      <c r="K113" s="211"/>
      <c r="L113" s="192"/>
    </row>
    <row r="114" ht="17.25" customHeight="1" spans="1:12">
      <c r="A114" s="186"/>
      <c r="B114" s="199"/>
      <c r="C114" s="199"/>
      <c r="D114" s="199"/>
      <c r="E114" s="199"/>
      <c r="F114" s="196" t="s">
        <v>1346</v>
      </c>
      <c r="G114" s="192"/>
      <c r="H114" s="192"/>
      <c r="I114" s="208" t="str">
        <f t="shared" si="2"/>
        <v/>
      </c>
      <c r="J114" s="208" t="str">
        <f>IFERROR((H114/#REF!)*100%,"")</f>
        <v/>
      </c>
      <c r="K114" s="211"/>
      <c r="L114" s="192"/>
    </row>
    <row r="115" ht="17.25" customHeight="1" spans="1:12">
      <c r="A115" s="186"/>
      <c r="B115" s="199"/>
      <c r="C115" s="199"/>
      <c r="D115" s="199"/>
      <c r="E115" s="199"/>
      <c r="F115" s="196" t="s">
        <v>1347</v>
      </c>
      <c r="G115" s="191">
        <f>SUM(G116:G119)</f>
        <v>0</v>
      </c>
      <c r="H115" s="191">
        <f>SUM(H116:H119)</f>
        <v>0</v>
      </c>
      <c r="I115" s="208" t="str">
        <f t="shared" si="2"/>
        <v/>
      </c>
      <c r="J115" s="208" t="str">
        <f>IFERROR((H115/#REF!)*100%,"")</f>
        <v/>
      </c>
      <c r="K115" s="211"/>
      <c r="L115" s="191">
        <f>SUM(L116:L119)</f>
        <v>0</v>
      </c>
    </row>
    <row r="116" ht="17.25" customHeight="1" spans="1:12">
      <c r="A116" s="186"/>
      <c r="B116" s="199"/>
      <c r="C116" s="199"/>
      <c r="D116" s="199"/>
      <c r="E116" s="199"/>
      <c r="F116" s="196" t="s">
        <v>732</v>
      </c>
      <c r="G116" s="192"/>
      <c r="H116" s="192"/>
      <c r="I116" s="208" t="str">
        <f t="shared" si="2"/>
        <v/>
      </c>
      <c r="J116" s="208" t="str">
        <f>IFERROR((H116/#REF!)*100%,"")</f>
        <v/>
      </c>
      <c r="K116" s="211"/>
      <c r="L116" s="192"/>
    </row>
    <row r="117" ht="17.25" customHeight="1" spans="1:12">
      <c r="A117" s="186"/>
      <c r="B117" s="199"/>
      <c r="C117" s="199"/>
      <c r="D117" s="199"/>
      <c r="E117" s="199"/>
      <c r="F117" s="196" t="s">
        <v>1348</v>
      </c>
      <c r="G117" s="192"/>
      <c r="H117" s="192"/>
      <c r="I117" s="208" t="str">
        <f t="shared" si="2"/>
        <v/>
      </c>
      <c r="J117" s="208" t="str">
        <f>IFERROR((H117/#REF!)*100%,"")</f>
        <v/>
      </c>
      <c r="K117" s="211"/>
      <c r="L117" s="192"/>
    </row>
    <row r="118" ht="17.25" customHeight="1" spans="1:12">
      <c r="A118" s="186"/>
      <c r="B118" s="199"/>
      <c r="C118" s="199"/>
      <c r="D118" s="199"/>
      <c r="E118" s="199"/>
      <c r="F118" s="196" t="s">
        <v>1349</v>
      </c>
      <c r="G118" s="192"/>
      <c r="H118" s="192"/>
      <c r="I118" s="208" t="str">
        <f t="shared" si="2"/>
        <v/>
      </c>
      <c r="J118" s="208" t="str">
        <f>IFERROR((H118/#REF!)*100%,"")</f>
        <v/>
      </c>
      <c r="K118" s="211"/>
      <c r="L118" s="192"/>
    </row>
    <row r="119" ht="17.25" customHeight="1" spans="1:12">
      <c r="A119" s="186"/>
      <c r="B119" s="199"/>
      <c r="C119" s="199"/>
      <c r="D119" s="199"/>
      <c r="E119" s="199"/>
      <c r="F119" s="196" t="s">
        <v>1350</v>
      </c>
      <c r="G119" s="192"/>
      <c r="H119" s="192"/>
      <c r="I119" s="208" t="str">
        <f t="shared" si="2"/>
        <v/>
      </c>
      <c r="J119" s="208" t="str">
        <f>IFERROR((H119/#REF!)*100%,"")</f>
        <v/>
      </c>
      <c r="K119" s="211"/>
      <c r="L119" s="192"/>
    </row>
    <row r="120" ht="17.25" customHeight="1" spans="1:12">
      <c r="A120" s="186"/>
      <c r="B120" s="199"/>
      <c r="C120" s="199"/>
      <c r="D120" s="199"/>
      <c r="E120" s="199"/>
      <c r="F120" s="190" t="s">
        <v>1351</v>
      </c>
      <c r="G120" s="189">
        <f>G121+G126+G131+G140+G147+G157+G160+G163</f>
        <v>0</v>
      </c>
      <c r="H120" s="189">
        <f>H121+H126+H131+H140+H147+H157+H160+H163</f>
        <v>0</v>
      </c>
      <c r="I120" s="208" t="str">
        <f t="shared" si="2"/>
        <v/>
      </c>
      <c r="J120" s="208" t="str">
        <f>IFERROR((H120/#REF!)*100%,"")</f>
        <v/>
      </c>
      <c r="K120" s="209"/>
      <c r="L120" s="189">
        <f>L121+L126+L131+L140+L147+L157+L160+L163</f>
        <v>0</v>
      </c>
    </row>
    <row r="121" ht="17.25" customHeight="1" spans="1:12">
      <c r="A121" s="186"/>
      <c r="B121" s="199"/>
      <c r="C121" s="199"/>
      <c r="D121" s="199"/>
      <c r="E121" s="199"/>
      <c r="F121" s="196" t="s">
        <v>1352</v>
      </c>
      <c r="G121" s="191">
        <f>SUM(G122:G125)</f>
        <v>0</v>
      </c>
      <c r="H121" s="191">
        <f>SUM(H122:H125)</f>
        <v>0</v>
      </c>
      <c r="I121" s="208" t="str">
        <f t="shared" si="2"/>
        <v/>
      </c>
      <c r="J121" s="208" t="str">
        <f>IFERROR((H121/#REF!)*100%,"")</f>
        <v/>
      </c>
      <c r="K121" s="211"/>
      <c r="L121" s="191">
        <f>SUM(L122:L125)</f>
        <v>0</v>
      </c>
    </row>
    <row r="122" ht="17.25" customHeight="1" spans="1:12">
      <c r="A122" s="186"/>
      <c r="B122" s="199"/>
      <c r="C122" s="199"/>
      <c r="D122" s="199"/>
      <c r="E122" s="199"/>
      <c r="F122" s="196" t="s">
        <v>763</v>
      </c>
      <c r="G122" s="192"/>
      <c r="H122" s="192"/>
      <c r="I122" s="208" t="str">
        <f t="shared" si="2"/>
        <v/>
      </c>
      <c r="J122" s="208" t="str">
        <f>IFERROR((H122/#REF!)*100%,"")</f>
        <v/>
      </c>
      <c r="K122" s="211"/>
      <c r="L122" s="192"/>
    </row>
    <row r="123" ht="17.25" customHeight="1" spans="1:12">
      <c r="A123" s="186"/>
      <c r="B123" s="199"/>
      <c r="C123" s="199"/>
      <c r="D123" s="199"/>
      <c r="E123" s="199"/>
      <c r="F123" s="196" t="s">
        <v>764</v>
      </c>
      <c r="G123" s="192"/>
      <c r="H123" s="192"/>
      <c r="I123" s="208" t="str">
        <f t="shared" si="2"/>
        <v/>
      </c>
      <c r="J123" s="208" t="str">
        <f>IFERROR((H123/#REF!)*100%,"")</f>
        <v/>
      </c>
      <c r="K123" s="211"/>
      <c r="L123" s="192"/>
    </row>
    <row r="124" ht="17.25" customHeight="1" spans="1:12">
      <c r="A124" s="186"/>
      <c r="B124" s="199"/>
      <c r="C124" s="199"/>
      <c r="D124" s="199"/>
      <c r="E124" s="199"/>
      <c r="F124" s="196" t="s">
        <v>1353</v>
      </c>
      <c r="G124" s="192"/>
      <c r="H124" s="192"/>
      <c r="I124" s="208" t="str">
        <f t="shared" si="2"/>
        <v/>
      </c>
      <c r="J124" s="208" t="str">
        <f>IFERROR((H124/#REF!)*100%,"")</f>
        <v/>
      </c>
      <c r="K124" s="211"/>
      <c r="L124" s="192"/>
    </row>
    <row r="125" ht="17.25" customHeight="1" spans="1:12">
      <c r="A125" s="186"/>
      <c r="B125" s="199"/>
      <c r="C125" s="199"/>
      <c r="D125" s="199"/>
      <c r="E125" s="199"/>
      <c r="F125" s="196" t="s">
        <v>1354</v>
      </c>
      <c r="G125" s="192"/>
      <c r="H125" s="192"/>
      <c r="I125" s="208" t="str">
        <f t="shared" si="2"/>
        <v/>
      </c>
      <c r="J125" s="208" t="str">
        <f>IFERROR((H125/#REF!)*100%,"")</f>
        <v/>
      </c>
      <c r="K125" s="211"/>
      <c r="L125" s="192"/>
    </row>
    <row r="126" ht="17.25" customHeight="1" spans="1:12">
      <c r="A126" s="186"/>
      <c r="B126" s="199"/>
      <c r="C126" s="199"/>
      <c r="D126" s="199"/>
      <c r="E126" s="199"/>
      <c r="F126" s="196" t="s">
        <v>1355</v>
      </c>
      <c r="G126" s="191">
        <f>SUM(G127:G130)</f>
        <v>0</v>
      </c>
      <c r="H126" s="191">
        <f>SUM(H127:H130)</f>
        <v>0</v>
      </c>
      <c r="I126" s="208" t="str">
        <f t="shared" si="2"/>
        <v/>
      </c>
      <c r="J126" s="208" t="str">
        <f>IFERROR((H126/#REF!)*100%,"")</f>
        <v/>
      </c>
      <c r="K126" s="211"/>
      <c r="L126" s="191">
        <f>SUM(L127:L130)</f>
        <v>0</v>
      </c>
    </row>
    <row r="127" ht="17.25" customHeight="1" spans="1:12">
      <c r="A127" s="186"/>
      <c r="B127" s="199"/>
      <c r="C127" s="199"/>
      <c r="D127" s="199"/>
      <c r="E127" s="199"/>
      <c r="F127" s="196" t="s">
        <v>1353</v>
      </c>
      <c r="G127" s="192"/>
      <c r="H127" s="192"/>
      <c r="I127" s="208" t="str">
        <f t="shared" si="2"/>
        <v/>
      </c>
      <c r="J127" s="208" t="str">
        <f>IFERROR((H127/#REF!)*100%,"")</f>
        <v/>
      </c>
      <c r="K127" s="211"/>
      <c r="L127" s="192"/>
    </row>
    <row r="128" ht="17.25" customHeight="1" spans="1:12">
      <c r="A128" s="186"/>
      <c r="B128" s="199"/>
      <c r="C128" s="199"/>
      <c r="D128" s="199"/>
      <c r="E128" s="199"/>
      <c r="F128" s="196" t="s">
        <v>1356</v>
      </c>
      <c r="G128" s="192"/>
      <c r="H128" s="192"/>
      <c r="I128" s="208" t="str">
        <f t="shared" si="2"/>
        <v/>
      </c>
      <c r="J128" s="208" t="str">
        <f>IFERROR((H128/#REF!)*100%,"")</f>
        <v/>
      </c>
      <c r="K128" s="211"/>
      <c r="L128" s="192"/>
    </row>
    <row r="129" ht="17.25" customHeight="1" spans="1:12">
      <c r="A129" s="186"/>
      <c r="B129" s="199"/>
      <c r="C129" s="199"/>
      <c r="D129" s="199"/>
      <c r="E129" s="199"/>
      <c r="F129" s="196" t="s">
        <v>1357</v>
      </c>
      <c r="G129" s="192"/>
      <c r="H129" s="192"/>
      <c r="I129" s="208" t="str">
        <f t="shared" si="2"/>
        <v/>
      </c>
      <c r="J129" s="208" t="str">
        <f>IFERROR((H129/#REF!)*100%,"")</f>
        <v/>
      </c>
      <c r="K129" s="211"/>
      <c r="L129" s="192"/>
    </row>
    <row r="130" ht="17.25" customHeight="1" spans="1:12">
      <c r="A130" s="186"/>
      <c r="B130" s="199"/>
      <c r="C130" s="199"/>
      <c r="D130" s="199"/>
      <c r="E130" s="199"/>
      <c r="F130" s="196" t="s">
        <v>1358</v>
      </c>
      <c r="G130" s="192"/>
      <c r="H130" s="192"/>
      <c r="I130" s="208" t="str">
        <f t="shared" si="2"/>
        <v/>
      </c>
      <c r="J130" s="208" t="str">
        <f>IFERROR((H130/#REF!)*100%,"")</f>
        <v/>
      </c>
      <c r="K130" s="211"/>
      <c r="L130" s="192"/>
    </row>
    <row r="131" ht="17.25" customHeight="1" spans="1:12">
      <c r="A131" s="186"/>
      <c r="B131" s="199"/>
      <c r="C131" s="199"/>
      <c r="D131" s="199"/>
      <c r="E131" s="199"/>
      <c r="F131" s="196" t="s">
        <v>1359</v>
      </c>
      <c r="G131" s="191">
        <f>SUM(G132:G139)</f>
        <v>0</v>
      </c>
      <c r="H131" s="191">
        <f>SUM(H132:H139)</f>
        <v>0</v>
      </c>
      <c r="I131" s="208" t="str">
        <f t="shared" si="2"/>
        <v/>
      </c>
      <c r="J131" s="208" t="str">
        <f>IFERROR((H131/#REF!)*100%,"")</f>
        <v/>
      </c>
      <c r="K131" s="211"/>
      <c r="L131" s="191">
        <f>SUM(L132:L139)</f>
        <v>0</v>
      </c>
    </row>
    <row r="132" ht="17.25" customHeight="1" spans="1:12">
      <c r="A132" s="186"/>
      <c r="B132" s="199"/>
      <c r="C132" s="199"/>
      <c r="D132" s="199"/>
      <c r="E132" s="199"/>
      <c r="F132" s="196" t="s">
        <v>1360</v>
      </c>
      <c r="G132" s="192"/>
      <c r="H132" s="192"/>
      <c r="I132" s="208" t="str">
        <f t="shared" si="2"/>
        <v/>
      </c>
      <c r="J132" s="208" t="str">
        <f>IFERROR((H132/#REF!)*100%,"")</f>
        <v/>
      </c>
      <c r="K132" s="211"/>
      <c r="L132" s="192"/>
    </row>
    <row r="133" ht="17.25" customHeight="1" spans="1:12">
      <c r="A133" s="186"/>
      <c r="B133" s="199"/>
      <c r="C133" s="199"/>
      <c r="D133" s="199"/>
      <c r="E133" s="199"/>
      <c r="F133" s="196" t="s">
        <v>1361</v>
      </c>
      <c r="G133" s="192"/>
      <c r="H133" s="192"/>
      <c r="I133" s="208" t="str">
        <f t="shared" si="2"/>
        <v/>
      </c>
      <c r="J133" s="208" t="str">
        <f>IFERROR((H133/#REF!)*100%,"")</f>
        <v/>
      </c>
      <c r="K133" s="211"/>
      <c r="L133" s="192"/>
    </row>
    <row r="134" ht="17.25" customHeight="1" spans="1:12">
      <c r="A134" s="186"/>
      <c r="B134" s="199"/>
      <c r="C134" s="199"/>
      <c r="D134" s="199"/>
      <c r="E134" s="199"/>
      <c r="F134" s="196" t="s">
        <v>1362</v>
      </c>
      <c r="G134" s="192"/>
      <c r="H134" s="192"/>
      <c r="I134" s="208" t="str">
        <f t="shared" si="2"/>
        <v/>
      </c>
      <c r="J134" s="208" t="str">
        <f>IFERROR((H134/#REF!)*100%,"")</f>
        <v/>
      </c>
      <c r="K134" s="211"/>
      <c r="L134" s="192"/>
    </row>
    <row r="135" ht="17.25" customHeight="1" spans="1:12">
      <c r="A135" s="186"/>
      <c r="B135" s="199"/>
      <c r="C135" s="199"/>
      <c r="D135" s="199"/>
      <c r="E135" s="199"/>
      <c r="F135" s="196" t="s">
        <v>1363</v>
      </c>
      <c r="G135" s="192"/>
      <c r="H135" s="192"/>
      <c r="I135" s="208" t="str">
        <f t="shared" ref="I135:I198" si="3">IFERROR((H135/G135)*100%,"")</f>
        <v/>
      </c>
      <c r="J135" s="208" t="str">
        <f>IFERROR((H135/#REF!)*100%,"")</f>
        <v/>
      </c>
      <c r="K135" s="211"/>
      <c r="L135" s="192"/>
    </row>
    <row r="136" ht="17.25" customHeight="1" spans="1:12">
      <c r="A136" s="186"/>
      <c r="B136" s="199"/>
      <c r="C136" s="199"/>
      <c r="D136" s="199"/>
      <c r="E136" s="199"/>
      <c r="F136" s="196" t="s">
        <v>1364</v>
      </c>
      <c r="G136" s="192"/>
      <c r="H136" s="192"/>
      <c r="I136" s="208" t="str">
        <f t="shared" si="3"/>
        <v/>
      </c>
      <c r="J136" s="208" t="str">
        <f>IFERROR((H136/#REF!)*100%,"")</f>
        <v/>
      </c>
      <c r="K136" s="211"/>
      <c r="L136" s="192"/>
    </row>
    <row r="137" ht="17.25" customHeight="1" spans="1:12">
      <c r="A137" s="186"/>
      <c r="B137" s="199"/>
      <c r="C137" s="199"/>
      <c r="D137" s="199"/>
      <c r="E137" s="199"/>
      <c r="F137" s="196" t="s">
        <v>1365</v>
      </c>
      <c r="G137" s="192"/>
      <c r="H137" s="192"/>
      <c r="I137" s="208" t="str">
        <f t="shared" si="3"/>
        <v/>
      </c>
      <c r="J137" s="208" t="str">
        <f>IFERROR((H137/#REF!)*100%,"")</f>
        <v/>
      </c>
      <c r="K137" s="211"/>
      <c r="L137" s="192"/>
    </row>
    <row r="138" ht="17.25" customHeight="1" spans="1:12">
      <c r="A138" s="186"/>
      <c r="B138" s="199"/>
      <c r="C138" s="199"/>
      <c r="D138" s="199"/>
      <c r="E138" s="199"/>
      <c r="F138" s="196" t="s">
        <v>1366</v>
      </c>
      <c r="G138" s="192"/>
      <c r="H138" s="192"/>
      <c r="I138" s="208" t="str">
        <f t="shared" si="3"/>
        <v/>
      </c>
      <c r="J138" s="208" t="str">
        <f>IFERROR((H138/#REF!)*100%,"")</f>
        <v/>
      </c>
      <c r="K138" s="211"/>
      <c r="L138" s="192"/>
    </row>
    <row r="139" ht="17.25" customHeight="1" spans="1:12">
      <c r="A139" s="186"/>
      <c r="B139" s="199"/>
      <c r="C139" s="199"/>
      <c r="D139" s="199"/>
      <c r="E139" s="199"/>
      <c r="F139" s="196" t="s">
        <v>1367</v>
      </c>
      <c r="G139" s="192"/>
      <c r="H139" s="192"/>
      <c r="I139" s="208" t="str">
        <f t="shared" si="3"/>
        <v/>
      </c>
      <c r="J139" s="208" t="str">
        <f>IFERROR((H139/#REF!)*100%,"")</f>
        <v/>
      </c>
      <c r="K139" s="211"/>
      <c r="L139" s="192"/>
    </row>
    <row r="140" ht="17.25" customHeight="1" spans="1:12">
      <c r="A140" s="186"/>
      <c r="B140" s="199"/>
      <c r="C140" s="199"/>
      <c r="D140" s="199"/>
      <c r="E140" s="199"/>
      <c r="F140" s="196" t="s">
        <v>1368</v>
      </c>
      <c r="G140" s="191">
        <f>SUM(G141:G146)</f>
        <v>0</v>
      </c>
      <c r="H140" s="191">
        <f>SUM(H141:H146)</f>
        <v>0</v>
      </c>
      <c r="I140" s="208" t="str">
        <f t="shared" si="3"/>
        <v/>
      </c>
      <c r="J140" s="208" t="str">
        <f>IFERROR((H140/#REF!)*100%,"")</f>
        <v/>
      </c>
      <c r="K140" s="211"/>
      <c r="L140" s="191">
        <f>SUM(L141:L146)</f>
        <v>0</v>
      </c>
    </row>
    <row r="141" ht="17.25" customHeight="1" spans="1:12">
      <c r="A141" s="186"/>
      <c r="B141" s="199"/>
      <c r="C141" s="199"/>
      <c r="D141" s="199"/>
      <c r="E141" s="199"/>
      <c r="F141" s="196" t="s">
        <v>1369</v>
      </c>
      <c r="G141" s="192"/>
      <c r="H141" s="192"/>
      <c r="I141" s="208" t="str">
        <f t="shared" si="3"/>
        <v/>
      </c>
      <c r="J141" s="208" t="str">
        <f>IFERROR((H141/#REF!)*100%,"")</f>
        <v/>
      </c>
      <c r="K141" s="211"/>
      <c r="L141" s="192"/>
    </row>
    <row r="142" ht="17.25" customHeight="1" spans="1:12">
      <c r="A142" s="186"/>
      <c r="B142" s="199"/>
      <c r="C142" s="199"/>
      <c r="D142" s="199"/>
      <c r="E142" s="199"/>
      <c r="F142" s="196" t="s">
        <v>1370</v>
      </c>
      <c r="G142" s="192"/>
      <c r="H142" s="192"/>
      <c r="I142" s="208" t="str">
        <f t="shared" si="3"/>
        <v/>
      </c>
      <c r="J142" s="208" t="str">
        <f>IFERROR((H142/#REF!)*100%,"")</f>
        <v/>
      </c>
      <c r="K142" s="211"/>
      <c r="L142" s="192"/>
    </row>
    <row r="143" ht="17.25" customHeight="1" spans="1:12">
      <c r="A143" s="186"/>
      <c r="B143" s="199"/>
      <c r="C143" s="199"/>
      <c r="D143" s="199"/>
      <c r="E143" s="199"/>
      <c r="F143" s="196" t="s">
        <v>1371</v>
      </c>
      <c r="G143" s="192"/>
      <c r="H143" s="192"/>
      <c r="I143" s="208" t="str">
        <f t="shared" si="3"/>
        <v/>
      </c>
      <c r="J143" s="208" t="str">
        <f>IFERROR((H143/#REF!)*100%,"")</f>
        <v/>
      </c>
      <c r="K143" s="211"/>
      <c r="L143" s="192"/>
    </row>
    <row r="144" ht="17.25" customHeight="1" spans="1:12">
      <c r="A144" s="186"/>
      <c r="B144" s="199"/>
      <c r="C144" s="199"/>
      <c r="D144" s="199"/>
      <c r="E144" s="199"/>
      <c r="F144" s="196" t="s">
        <v>1372</v>
      </c>
      <c r="G144" s="192"/>
      <c r="H144" s="192"/>
      <c r="I144" s="208" t="str">
        <f t="shared" si="3"/>
        <v/>
      </c>
      <c r="J144" s="208" t="str">
        <f>IFERROR((H144/#REF!)*100%,"")</f>
        <v/>
      </c>
      <c r="K144" s="211"/>
      <c r="L144" s="192"/>
    </row>
    <row r="145" ht="17.25" customHeight="1" spans="1:12">
      <c r="A145" s="186"/>
      <c r="B145" s="199"/>
      <c r="C145" s="199"/>
      <c r="D145" s="199"/>
      <c r="E145" s="199"/>
      <c r="F145" s="196" t="s">
        <v>1373</v>
      </c>
      <c r="G145" s="192"/>
      <c r="H145" s="192"/>
      <c r="I145" s="208" t="str">
        <f t="shared" si="3"/>
        <v/>
      </c>
      <c r="J145" s="208" t="str">
        <f>IFERROR((H145/#REF!)*100%,"")</f>
        <v/>
      </c>
      <c r="K145" s="211"/>
      <c r="L145" s="192"/>
    </row>
    <row r="146" ht="17.25" customHeight="1" spans="1:12">
      <c r="A146" s="186"/>
      <c r="B146" s="199"/>
      <c r="C146" s="199"/>
      <c r="D146" s="199"/>
      <c r="E146" s="199"/>
      <c r="F146" s="196" t="s">
        <v>1374</v>
      </c>
      <c r="G146" s="192"/>
      <c r="H146" s="192"/>
      <c r="I146" s="208" t="str">
        <f t="shared" si="3"/>
        <v/>
      </c>
      <c r="J146" s="208" t="str">
        <f>IFERROR((H146/#REF!)*100%,"")</f>
        <v/>
      </c>
      <c r="K146" s="211"/>
      <c r="L146" s="192"/>
    </row>
    <row r="147" ht="17.25" customHeight="1" spans="1:12">
      <c r="A147" s="186"/>
      <c r="B147" s="199"/>
      <c r="C147" s="199"/>
      <c r="D147" s="199"/>
      <c r="E147" s="199"/>
      <c r="F147" s="196" t="s">
        <v>1375</v>
      </c>
      <c r="G147" s="191">
        <f>SUM(G148:G156)</f>
        <v>0</v>
      </c>
      <c r="H147" s="191">
        <f>SUM(H148:H156)</f>
        <v>0</v>
      </c>
      <c r="I147" s="208" t="str">
        <f t="shared" si="3"/>
        <v/>
      </c>
      <c r="J147" s="208" t="str">
        <f>IFERROR((H147/#REF!)*100%,"")</f>
        <v/>
      </c>
      <c r="K147" s="211"/>
      <c r="L147" s="191">
        <f>SUM(L148:L156)</f>
        <v>0</v>
      </c>
    </row>
    <row r="148" ht="17.25" customHeight="1" spans="1:12">
      <c r="A148" s="186"/>
      <c r="B148" s="199"/>
      <c r="C148" s="199"/>
      <c r="D148" s="199"/>
      <c r="E148" s="199"/>
      <c r="F148" s="196" t="s">
        <v>1376</v>
      </c>
      <c r="G148" s="192"/>
      <c r="H148" s="192"/>
      <c r="I148" s="208" t="str">
        <f t="shared" si="3"/>
        <v/>
      </c>
      <c r="J148" s="208" t="str">
        <f>IFERROR((H148/#REF!)*100%,"")</f>
        <v/>
      </c>
      <c r="K148" s="211"/>
      <c r="L148" s="192"/>
    </row>
    <row r="149" ht="17.25" customHeight="1" spans="1:12">
      <c r="A149" s="186"/>
      <c r="B149" s="199"/>
      <c r="C149" s="199"/>
      <c r="D149" s="199"/>
      <c r="E149" s="199"/>
      <c r="F149" s="196" t="s">
        <v>790</v>
      </c>
      <c r="G149" s="192"/>
      <c r="H149" s="192"/>
      <c r="I149" s="208" t="str">
        <f t="shared" si="3"/>
        <v/>
      </c>
      <c r="J149" s="208" t="str">
        <f>IFERROR((H149/#REF!)*100%,"")</f>
        <v/>
      </c>
      <c r="K149" s="211"/>
      <c r="L149" s="192"/>
    </row>
    <row r="150" ht="17.25" customHeight="1" spans="1:12">
      <c r="A150" s="186"/>
      <c r="B150" s="199"/>
      <c r="C150" s="199"/>
      <c r="D150" s="199"/>
      <c r="E150" s="199"/>
      <c r="F150" s="196" t="s">
        <v>1377</v>
      </c>
      <c r="G150" s="192"/>
      <c r="H150" s="192"/>
      <c r="I150" s="208" t="str">
        <f t="shared" si="3"/>
        <v/>
      </c>
      <c r="J150" s="208" t="str">
        <f>IFERROR((H150/#REF!)*100%,"")</f>
        <v/>
      </c>
      <c r="K150" s="211"/>
      <c r="L150" s="192"/>
    </row>
    <row r="151" ht="17.25" customHeight="1" spans="1:12">
      <c r="A151" s="186"/>
      <c r="B151" s="199"/>
      <c r="C151" s="199"/>
      <c r="D151" s="199"/>
      <c r="E151" s="199"/>
      <c r="F151" s="196" t="s">
        <v>1378</v>
      </c>
      <c r="G151" s="192"/>
      <c r="H151" s="192"/>
      <c r="I151" s="208" t="str">
        <f t="shared" si="3"/>
        <v/>
      </c>
      <c r="J151" s="208" t="str">
        <f>IFERROR((H151/#REF!)*100%,"")</f>
        <v/>
      </c>
      <c r="K151" s="211"/>
      <c r="L151" s="192"/>
    </row>
    <row r="152" ht="17.25" customHeight="1" spans="1:12">
      <c r="A152" s="186"/>
      <c r="B152" s="199"/>
      <c r="C152" s="199"/>
      <c r="D152" s="199"/>
      <c r="E152" s="199"/>
      <c r="F152" s="196" t="s">
        <v>1379</v>
      </c>
      <c r="G152" s="192"/>
      <c r="H152" s="192"/>
      <c r="I152" s="208" t="str">
        <f t="shared" si="3"/>
        <v/>
      </c>
      <c r="J152" s="208" t="str">
        <f>IFERROR((H152/#REF!)*100%,"")</f>
        <v/>
      </c>
      <c r="K152" s="211"/>
      <c r="L152" s="192"/>
    </row>
    <row r="153" ht="17.25" customHeight="1" spans="1:12">
      <c r="A153" s="186"/>
      <c r="B153" s="199"/>
      <c r="C153" s="199"/>
      <c r="D153" s="199"/>
      <c r="E153" s="199"/>
      <c r="F153" s="196" t="s">
        <v>1380</v>
      </c>
      <c r="G153" s="192"/>
      <c r="H153" s="192"/>
      <c r="I153" s="208" t="str">
        <f t="shared" si="3"/>
        <v/>
      </c>
      <c r="J153" s="208" t="str">
        <f>IFERROR((H153/#REF!)*100%,"")</f>
        <v/>
      </c>
      <c r="K153" s="211"/>
      <c r="L153" s="192"/>
    </row>
    <row r="154" ht="17.25" customHeight="1" spans="1:12">
      <c r="A154" s="186"/>
      <c r="B154" s="199"/>
      <c r="C154" s="199"/>
      <c r="D154" s="199"/>
      <c r="E154" s="199"/>
      <c r="F154" s="196" t="s">
        <v>1381</v>
      </c>
      <c r="G154" s="192"/>
      <c r="H154" s="192"/>
      <c r="I154" s="208" t="str">
        <f t="shared" si="3"/>
        <v/>
      </c>
      <c r="J154" s="208" t="str">
        <f>IFERROR((H154/#REF!)*100%,"")</f>
        <v/>
      </c>
      <c r="K154" s="211"/>
      <c r="L154" s="192"/>
    </row>
    <row r="155" ht="17.25" customHeight="1" spans="1:12">
      <c r="A155" s="186"/>
      <c r="B155" s="199"/>
      <c r="C155" s="199"/>
      <c r="D155" s="199"/>
      <c r="E155" s="199"/>
      <c r="F155" s="196" t="s">
        <v>1382</v>
      </c>
      <c r="G155" s="192"/>
      <c r="H155" s="192"/>
      <c r="I155" s="208" t="str">
        <f t="shared" si="3"/>
        <v/>
      </c>
      <c r="J155" s="208" t="str">
        <f>IFERROR((H155/#REF!)*100%,"")</f>
        <v/>
      </c>
      <c r="K155" s="211"/>
      <c r="L155" s="192"/>
    </row>
    <row r="156" ht="17.25" customHeight="1" spans="1:12">
      <c r="A156" s="186"/>
      <c r="B156" s="199"/>
      <c r="C156" s="199"/>
      <c r="D156" s="199"/>
      <c r="E156" s="199"/>
      <c r="F156" s="196" t="s">
        <v>1383</v>
      </c>
      <c r="G156" s="192"/>
      <c r="H156" s="192"/>
      <c r="I156" s="208" t="str">
        <f t="shared" si="3"/>
        <v/>
      </c>
      <c r="J156" s="208" t="str">
        <f>IFERROR((H156/#REF!)*100%,"")</f>
        <v/>
      </c>
      <c r="K156" s="211"/>
      <c r="L156" s="192"/>
    </row>
    <row r="157" ht="17.25" customHeight="1" spans="1:12">
      <c r="A157" s="186"/>
      <c r="B157" s="199"/>
      <c r="C157" s="199"/>
      <c r="D157" s="199"/>
      <c r="E157" s="199"/>
      <c r="F157" s="196" t="s">
        <v>1384</v>
      </c>
      <c r="G157" s="191">
        <f>SUM(G158:G159)</f>
        <v>0</v>
      </c>
      <c r="H157" s="191">
        <f>SUM(H158:H159)</f>
        <v>0</v>
      </c>
      <c r="I157" s="208" t="str">
        <f t="shared" si="3"/>
        <v/>
      </c>
      <c r="J157" s="208" t="str">
        <f>IFERROR((H157/#REF!)*100%,"")</f>
        <v/>
      </c>
      <c r="K157" s="211"/>
      <c r="L157" s="191">
        <f>SUM(L158:L159)</f>
        <v>0</v>
      </c>
    </row>
    <row r="158" ht="17.25" customHeight="1" spans="1:12">
      <c r="A158" s="186"/>
      <c r="B158" s="199"/>
      <c r="C158" s="199"/>
      <c r="D158" s="199"/>
      <c r="E158" s="199"/>
      <c r="F158" s="195" t="s">
        <v>763</v>
      </c>
      <c r="G158" s="192"/>
      <c r="H158" s="192"/>
      <c r="I158" s="208" t="str">
        <f t="shared" si="3"/>
        <v/>
      </c>
      <c r="J158" s="208" t="str">
        <f>IFERROR((H158/#REF!)*100%,"")</f>
        <v/>
      </c>
      <c r="K158" s="211"/>
      <c r="L158" s="192"/>
    </row>
    <row r="159" ht="17.25" customHeight="1" spans="1:12">
      <c r="A159" s="186"/>
      <c r="B159" s="199"/>
      <c r="C159" s="199"/>
      <c r="D159" s="199"/>
      <c r="E159" s="199"/>
      <c r="F159" s="195" t="s">
        <v>1385</v>
      </c>
      <c r="G159" s="192"/>
      <c r="H159" s="192"/>
      <c r="I159" s="208" t="str">
        <f t="shared" si="3"/>
        <v/>
      </c>
      <c r="J159" s="208" t="str">
        <f>IFERROR((H159/#REF!)*100%,"")</f>
        <v/>
      </c>
      <c r="K159" s="211"/>
      <c r="L159" s="192"/>
    </row>
    <row r="160" ht="17.25" customHeight="1" spans="1:12">
      <c r="A160" s="186"/>
      <c r="B160" s="199"/>
      <c r="C160" s="199"/>
      <c r="D160" s="199"/>
      <c r="E160" s="199"/>
      <c r="F160" s="196" t="s">
        <v>1386</v>
      </c>
      <c r="G160" s="191">
        <f>SUM(G161:G162)</f>
        <v>0</v>
      </c>
      <c r="H160" s="191">
        <f>SUM(H161:H162)</f>
        <v>0</v>
      </c>
      <c r="I160" s="208" t="str">
        <f t="shared" si="3"/>
        <v/>
      </c>
      <c r="J160" s="208" t="str">
        <f>IFERROR((H160/#REF!)*100%,"")</f>
        <v/>
      </c>
      <c r="K160" s="211"/>
      <c r="L160" s="191">
        <f>SUM(L161:L162)</f>
        <v>0</v>
      </c>
    </row>
    <row r="161" ht="17.25" customHeight="1" spans="1:12">
      <c r="A161" s="186"/>
      <c r="B161" s="199"/>
      <c r="C161" s="199"/>
      <c r="D161" s="199"/>
      <c r="E161" s="199"/>
      <c r="F161" s="195" t="s">
        <v>763</v>
      </c>
      <c r="G161" s="192"/>
      <c r="H161" s="192"/>
      <c r="I161" s="208" t="str">
        <f t="shared" si="3"/>
        <v/>
      </c>
      <c r="J161" s="208" t="str">
        <f>IFERROR((H161/#REF!)*100%,"")</f>
        <v/>
      </c>
      <c r="K161" s="211"/>
      <c r="L161" s="192"/>
    </row>
    <row r="162" ht="17.25" customHeight="1" spans="1:12">
      <c r="A162" s="186"/>
      <c r="B162" s="199"/>
      <c r="C162" s="199"/>
      <c r="D162" s="199"/>
      <c r="E162" s="199"/>
      <c r="F162" s="195" t="s">
        <v>1387</v>
      </c>
      <c r="G162" s="192"/>
      <c r="H162" s="192"/>
      <c r="I162" s="208" t="str">
        <f t="shared" si="3"/>
        <v/>
      </c>
      <c r="J162" s="208" t="str">
        <f>IFERROR((H162/#REF!)*100%,"")</f>
        <v/>
      </c>
      <c r="K162" s="211"/>
      <c r="L162" s="192"/>
    </row>
    <row r="163" ht="17.25" customHeight="1" spans="1:12">
      <c r="A163" s="186"/>
      <c r="B163" s="199"/>
      <c r="C163" s="199"/>
      <c r="D163" s="199"/>
      <c r="E163" s="199"/>
      <c r="F163" s="196" t="s">
        <v>1388</v>
      </c>
      <c r="G163" s="212"/>
      <c r="H163" s="212"/>
      <c r="I163" s="208" t="str">
        <f t="shared" si="3"/>
        <v/>
      </c>
      <c r="J163" s="208" t="str">
        <f>IFERROR((H163/#REF!)*100%,"")</f>
        <v/>
      </c>
      <c r="K163" s="211"/>
      <c r="L163" s="212"/>
    </row>
    <row r="164" ht="17.25" customHeight="1" spans="1:12">
      <c r="A164" s="186"/>
      <c r="B164" s="199"/>
      <c r="C164" s="199"/>
      <c r="D164" s="199"/>
      <c r="E164" s="199"/>
      <c r="F164" s="190" t="s">
        <v>1389</v>
      </c>
      <c r="G164" s="189">
        <f>G165</f>
        <v>0</v>
      </c>
      <c r="H164" s="189">
        <f>H165</f>
        <v>0</v>
      </c>
      <c r="I164" s="208" t="str">
        <f t="shared" si="3"/>
        <v/>
      </c>
      <c r="J164" s="208" t="str">
        <f>IFERROR((H164/#REF!)*100%,"")</f>
        <v/>
      </c>
      <c r="K164" s="209"/>
      <c r="L164" s="189">
        <f>L165</f>
        <v>0</v>
      </c>
    </row>
    <row r="165" ht="17.25" customHeight="1" spans="1:12">
      <c r="A165" s="186"/>
      <c r="B165" s="199"/>
      <c r="C165" s="199"/>
      <c r="D165" s="199"/>
      <c r="E165" s="199"/>
      <c r="F165" s="196" t="s">
        <v>1390</v>
      </c>
      <c r="G165" s="191">
        <f>SUM(G166:G167)</f>
        <v>0</v>
      </c>
      <c r="H165" s="191">
        <f>SUM(H166:H167)</f>
        <v>0</v>
      </c>
      <c r="I165" s="208" t="str">
        <f t="shared" si="3"/>
        <v/>
      </c>
      <c r="J165" s="208" t="str">
        <f>IFERROR((H165/#REF!)*100%,"")</f>
        <v/>
      </c>
      <c r="K165" s="211"/>
      <c r="L165" s="191">
        <f>SUM(L166:L167)</f>
        <v>0</v>
      </c>
    </row>
    <row r="166" ht="17.25" customHeight="1" spans="1:12">
      <c r="A166" s="186"/>
      <c r="B166" s="199"/>
      <c r="C166" s="199"/>
      <c r="D166" s="199"/>
      <c r="E166" s="199"/>
      <c r="F166" s="196" t="s">
        <v>1391</v>
      </c>
      <c r="G166" s="192"/>
      <c r="H166" s="192"/>
      <c r="I166" s="208" t="str">
        <f t="shared" si="3"/>
        <v/>
      </c>
      <c r="J166" s="208" t="str">
        <f>IFERROR((H166/#REF!)*100%,"")</f>
        <v/>
      </c>
      <c r="K166" s="211"/>
      <c r="L166" s="192"/>
    </row>
    <row r="167" ht="17.25" customHeight="1" spans="1:12">
      <c r="A167" s="186"/>
      <c r="B167" s="199"/>
      <c r="C167" s="199"/>
      <c r="D167" s="199"/>
      <c r="E167" s="199"/>
      <c r="F167" s="196" t="s">
        <v>1392</v>
      </c>
      <c r="G167" s="192"/>
      <c r="H167" s="192"/>
      <c r="I167" s="208" t="str">
        <f t="shared" si="3"/>
        <v/>
      </c>
      <c r="J167" s="208" t="str">
        <f>IFERROR((H167/#REF!)*100%,"")</f>
        <v/>
      </c>
      <c r="K167" s="211"/>
      <c r="L167" s="192"/>
    </row>
    <row r="168" ht="17.25" customHeight="1" spans="1:12">
      <c r="A168" s="186"/>
      <c r="B168" s="199"/>
      <c r="C168" s="199"/>
      <c r="D168" s="199"/>
      <c r="E168" s="199"/>
      <c r="F168" s="190" t="s">
        <v>1393</v>
      </c>
      <c r="G168" s="189">
        <f>G169+G173+G182+G183</f>
        <v>420</v>
      </c>
      <c r="H168" s="189">
        <f>H169+H173+H182+H183</f>
        <v>293</v>
      </c>
      <c r="I168" s="208">
        <f t="shared" si="3"/>
        <v>0.697619047619048</v>
      </c>
      <c r="J168" s="208" t="str">
        <f>IFERROR((H168/#REF!)*100%,"")</f>
        <v/>
      </c>
      <c r="K168" s="215" t="s">
        <v>1394</v>
      </c>
      <c r="L168" s="189">
        <f>L169+L173+L182+L183</f>
        <v>0</v>
      </c>
    </row>
    <row r="169" ht="17.25" customHeight="1" spans="1:12">
      <c r="A169" s="186"/>
      <c r="B169" s="199"/>
      <c r="C169" s="199"/>
      <c r="D169" s="199"/>
      <c r="E169" s="199"/>
      <c r="F169" s="196" t="s">
        <v>1395</v>
      </c>
      <c r="G169" s="191">
        <f>SUM(G170:G172)</f>
        <v>0</v>
      </c>
      <c r="H169" s="191">
        <f>SUM(H170:H172)</f>
        <v>0</v>
      </c>
      <c r="I169" s="208" t="str">
        <f t="shared" si="3"/>
        <v/>
      </c>
      <c r="J169" s="208" t="str">
        <f>IFERROR((H169/#REF!)*100%,"")</f>
        <v/>
      </c>
      <c r="K169" s="211"/>
      <c r="L169" s="191">
        <f>SUM(L170:L172)</f>
        <v>0</v>
      </c>
    </row>
    <row r="170" ht="17.25" customHeight="1" spans="1:12">
      <c r="A170" s="186"/>
      <c r="B170" s="199"/>
      <c r="C170" s="199"/>
      <c r="D170" s="199"/>
      <c r="E170" s="199"/>
      <c r="F170" s="196" t="s">
        <v>1396</v>
      </c>
      <c r="G170" s="192"/>
      <c r="H170" s="192"/>
      <c r="I170" s="208" t="str">
        <f t="shared" si="3"/>
        <v/>
      </c>
      <c r="J170" s="208" t="str">
        <f>IFERROR((H170/#REF!)*100%,"")</f>
        <v/>
      </c>
      <c r="K170" s="211"/>
      <c r="L170" s="192"/>
    </row>
    <row r="171" ht="17.25" customHeight="1" spans="1:12">
      <c r="A171" s="186"/>
      <c r="B171" s="199"/>
      <c r="C171" s="199"/>
      <c r="D171" s="199"/>
      <c r="E171" s="199"/>
      <c r="F171" s="196" t="s">
        <v>1397</v>
      </c>
      <c r="G171" s="192"/>
      <c r="H171" s="192"/>
      <c r="I171" s="208" t="str">
        <f t="shared" si="3"/>
        <v/>
      </c>
      <c r="J171" s="208" t="str">
        <f>IFERROR((H171/#REF!)*100%,"")</f>
        <v/>
      </c>
      <c r="K171" s="211"/>
      <c r="L171" s="192"/>
    </row>
    <row r="172" ht="17.25" customHeight="1" spans="1:12">
      <c r="A172" s="186"/>
      <c r="B172" s="199"/>
      <c r="C172" s="199"/>
      <c r="D172" s="199"/>
      <c r="E172" s="199"/>
      <c r="F172" s="196" t="s">
        <v>1398</v>
      </c>
      <c r="G172" s="192"/>
      <c r="H172" s="192"/>
      <c r="I172" s="208" t="str">
        <f t="shared" si="3"/>
        <v/>
      </c>
      <c r="J172" s="208" t="str">
        <f>IFERROR((H172/#REF!)*100%,"")</f>
        <v/>
      </c>
      <c r="K172" s="211"/>
      <c r="L172" s="192"/>
    </row>
    <row r="173" ht="17.25" customHeight="1" spans="1:12">
      <c r="A173" s="186"/>
      <c r="B173" s="199"/>
      <c r="C173" s="199"/>
      <c r="D173" s="199"/>
      <c r="E173" s="199"/>
      <c r="F173" s="196" t="s">
        <v>1399</v>
      </c>
      <c r="G173" s="191">
        <f>SUM(G174:G181)</f>
        <v>0</v>
      </c>
      <c r="H173" s="191">
        <f>SUM(H174:H181)</f>
        <v>0</v>
      </c>
      <c r="I173" s="208" t="str">
        <f t="shared" si="3"/>
        <v/>
      </c>
      <c r="J173" s="208" t="str">
        <f>IFERROR((H173/#REF!)*100%,"")</f>
        <v/>
      </c>
      <c r="K173" s="211"/>
      <c r="L173" s="191">
        <f>SUM(L174:L181)</f>
        <v>0</v>
      </c>
    </row>
    <row r="174" ht="17.25" customHeight="1" spans="1:12">
      <c r="A174" s="186"/>
      <c r="B174" s="199"/>
      <c r="C174" s="199"/>
      <c r="D174" s="199"/>
      <c r="E174" s="199"/>
      <c r="F174" s="196" t="s">
        <v>1400</v>
      </c>
      <c r="G174" s="192"/>
      <c r="H174" s="192"/>
      <c r="I174" s="208" t="str">
        <f t="shared" si="3"/>
        <v/>
      </c>
      <c r="J174" s="208" t="str">
        <f>IFERROR((H174/#REF!)*100%,"")</f>
        <v/>
      </c>
      <c r="K174" s="211"/>
      <c r="L174" s="192"/>
    </row>
    <row r="175" ht="17.25" customHeight="1" spans="1:12">
      <c r="A175" s="186"/>
      <c r="B175" s="199"/>
      <c r="C175" s="199"/>
      <c r="D175" s="199"/>
      <c r="E175" s="199"/>
      <c r="F175" s="196" t="s">
        <v>1401</v>
      </c>
      <c r="G175" s="192"/>
      <c r="H175" s="192"/>
      <c r="I175" s="208" t="str">
        <f t="shared" si="3"/>
        <v/>
      </c>
      <c r="J175" s="208" t="str">
        <f>IFERROR((H175/#REF!)*100%,"")</f>
        <v/>
      </c>
      <c r="K175" s="211"/>
      <c r="L175" s="192"/>
    </row>
    <row r="176" ht="17.25" customHeight="1" spans="1:12">
      <c r="A176" s="186"/>
      <c r="B176" s="199"/>
      <c r="C176" s="199"/>
      <c r="D176" s="199"/>
      <c r="E176" s="199"/>
      <c r="F176" s="196" t="s">
        <v>1402</v>
      </c>
      <c r="G176" s="192"/>
      <c r="H176" s="192"/>
      <c r="I176" s="208" t="str">
        <f t="shared" si="3"/>
        <v/>
      </c>
      <c r="J176" s="208" t="str">
        <f>IFERROR((H176/#REF!)*100%,"")</f>
        <v/>
      </c>
      <c r="K176" s="211"/>
      <c r="L176" s="192"/>
    </row>
    <row r="177" ht="17.25" customHeight="1" spans="1:12">
      <c r="A177" s="186"/>
      <c r="B177" s="199"/>
      <c r="C177" s="199"/>
      <c r="D177" s="199"/>
      <c r="E177" s="199"/>
      <c r="F177" s="196" t="s">
        <v>1403</v>
      </c>
      <c r="G177" s="192"/>
      <c r="H177" s="192"/>
      <c r="I177" s="208" t="str">
        <f t="shared" si="3"/>
        <v/>
      </c>
      <c r="J177" s="208" t="str">
        <f>IFERROR((H177/#REF!)*100%,"")</f>
        <v/>
      </c>
      <c r="K177" s="211"/>
      <c r="L177" s="192"/>
    </row>
    <row r="178" ht="17.25" customHeight="1" spans="1:12">
      <c r="A178" s="186"/>
      <c r="B178" s="199"/>
      <c r="C178" s="199"/>
      <c r="D178" s="199"/>
      <c r="E178" s="199"/>
      <c r="F178" s="196" t="s">
        <v>1404</v>
      </c>
      <c r="G178" s="192"/>
      <c r="H178" s="192"/>
      <c r="I178" s="208" t="str">
        <f t="shared" si="3"/>
        <v/>
      </c>
      <c r="J178" s="208" t="str">
        <f>IFERROR((H178/#REF!)*100%,"")</f>
        <v/>
      </c>
      <c r="K178" s="211"/>
      <c r="L178" s="192"/>
    </row>
    <row r="179" ht="17.25" customHeight="1" spans="1:12">
      <c r="A179" s="186"/>
      <c r="B179" s="199"/>
      <c r="C179" s="199"/>
      <c r="D179" s="199"/>
      <c r="E179" s="199"/>
      <c r="F179" s="196" t="s">
        <v>1405</v>
      </c>
      <c r="G179" s="192"/>
      <c r="H179" s="192"/>
      <c r="I179" s="208" t="str">
        <f t="shared" si="3"/>
        <v/>
      </c>
      <c r="J179" s="208" t="str">
        <f>IFERROR((H179/#REF!)*100%,"")</f>
        <v/>
      </c>
      <c r="K179" s="211"/>
      <c r="L179" s="192"/>
    </row>
    <row r="180" ht="17.25" customHeight="1" spans="1:12">
      <c r="A180" s="186"/>
      <c r="B180" s="199"/>
      <c r="C180" s="199"/>
      <c r="D180" s="199"/>
      <c r="E180" s="199"/>
      <c r="F180" s="196" t="s">
        <v>1406</v>
      </c>
      <c r="G180" s="192"/>
      <c r="H180" s="192"/>
      <c r="I180" s="208" t="str">
        <f t="shared" si="3"/>
        <v/>
      </c>
      <c r="J180" s="208" t="str">
        <f>IFERROR((H180/#REF!)*100%,"")</f>
        <v/>
      </c>
      <c r="K180" s="211"/>
      <c r="L180" s="192"/>
    </row>
    <row r="181" ht="17.25" customHeight="1" spans="1:12">
      <c r="A181" s="186"/>
      <c r="B181" s="199"/>
      <c r="C181" s="199"/>
      <c r="D181" s="199"/>
      <c r="E181" s="199"/>
      <c r="F181" s="196" t="s">
        <v>1407</v>
      </c>
      <c r="G181" s="192"/>
      <c r="H181" s="192"/>
      <c r="I181" s="208" t="str">
        <f t="shared" si="3"/>
        <v/>
      </c>
      <c r="J181" s="208" t="str">
        <f>IFERROR((H181/#REF!)*100%,"")</f>
        <v/>
      </c>
      <c r="K181" s="211"/>
      <c r="L181" s="192"/>
    </row>
    <row r="182" ht="17.25" customHeight="1" spans="1:12">
      <c r="A182" s="186"/>
      <c r="B182" s="199"/>
      <c r="C182" s="199"/>
      <c r="D182" s="199"/>
      <c r="E182" s="199"/>
      <c r="F182" s="196" t="s">
        <v>1408</v>
      </c>
      <c r="G182" s="212"/>
      <c r="H182" s="212"/>
      <c r="I182" s="208" t="str">
        <f t="shared" si="3"/>
        <v/>
      </c>
      <c r="J182" s="208" t="str">
        <f>IFERROR((H182/#REF!)*100%,"")</f>
        <v/>
      </c>
      <c r="K182" s="211"/>
      <c r="L182" s="212"/>
    </row>
    <row r="183" ht="17.25" customHeight="1" spans="1:12">
      <c r="A183" s="186"/>
      <c r="B183" s="199"/>
      <c r="C183" s="199"/>
      <c r="D183" s="199"/>
      <c r="E183" s="199"/>
      <c r="F183" s="196" t="s">
        <v>1409</v>
      </c>
      <c r="G183" s="191">
        <f>SUM(G184:G193)</f>
        <v>420</v>
      </c>
      <c r="H183" s="191">
        <f>SUM(H184:H193)</f>
        <v>293</v>
      </c>
      <c r="I183" s="208">
        <f t="shared" si="3"/>
        <v>0.697619047619048</v>
      </c>
      <c r="J183" s="208" t="str">
        <f>IFERROR((H183/#REF!)*100%,"")</f>
        <v/>
      </c>
      <c r="K183" s="211" t="s">
        <v>1394</v>
      </c>
      <c r="L183" s="191">
        <f>SUM(L184:L193)</f>
        <v>0</v>
      </c>
    </row>
    <row r="184" ht="17.25" customHeight="1" spans="1:12">
      <c r="A184" s="186"/>
      <c r="B184" s="199"/>
      <c r="C184" s="199"/>
      <c r="D184" s="199"/>
      <c r="E184" s="199"/>
      <c r="F184" s="196" t="s">
        <v>1410</v>
      </c>
      <c r="G184" s="192">
        <v>418</v>
      </c>
      <c r="H184" s="192">
        <v>293</v>
      </c>
      <c r="I184" s="208">
        <f t="shared" si="3"/>
        <v>0.700956937799043</v>
      </c>
      <c r="J184" s="208" t="str">
        <f>IFERROR((H184/#REF!)*100%,"")</f>
        <v/>
      </c>
      <c r="K184" s="211" t="s">
        <v>1411</v>
      </c>
      <c r="L184" s="192"/>
    </row>
    <row r="185" ht="17.25" customHeight="1" spans="1:12">
      <c r="A185" s="186"/>
      <c r="B185" s="199"/>
      <c r="C185" s="199"/>
      <c r="D185" s="199"/>
      <c r="E185" s="199"/>
      <c r="F185" s="196" t="s">
        <v>1412</v>
      </c>
      <c r="G185" s="192"/>
      <c r="H185" s="192"/>
      <c r="I185" s="208" t="str">
        <f t="shared" si="3"/>
        <v/>
      </c>
      <c r="J185" s="208" t="str">
        <f>IFERROR((H185/#REF!)*100%,"")</f>
        <v/>
      </c>
      <c r="K185" s="211"/>
      <c r="L185" s="192"/>
    </row>
    <row r="186" ht="17.25" customHeight="1" spans="1:12">
      <c r="A186" s="186"/>
      <c r="B186" s="199"/>
      <c r="C186" s="199"/>
      <c r="D186" s="199"/>
      <c r="E186" s="199"/>
      <c r="F186" s="196" t="s">
        <v>1413</v>
      </c>
      <c r="G186" s="192"/>
      <c r="H186" s="192"/>
      <c r="I186" s="208" t="str">
        <f t="shared" si="3"/>
        <v/>
      </c>
      <c r="J186" s="208" t="str">
        <f>IFERROR((H186/#REF!)*100%,"")</f>
        <v/>
      </c>
      <c r="K186" s="211"/>
      <c r="L186" s="192"/>
    </row>
    <row r="187" ht="17.25" customHeight="1" spans="1:12">
      <c r="A187" s="186"/>
      <c r="B187" s="199"/>
      <c r="C187" s="199"/>
      <c r="D187" s="199"/>
      <c r="E187" s="199"/>
      <c r="F187" s="196" t="s">
        <v>1414</v>
      </c>
      <c r="G187" s="192"/>
      <c r="H187" s="192"/>
      <c r="I187" s="208" t="str">
        <f t="shared" si="3"/>
        <v/>
      </c>
      <c r="J187" s="208" t="str">
        <f>IFERROR((H187/#REF!)*100%,"")</f>
        <v/>
      </c>
      <c r="K187" s="211"/>
      <c r="L187" s="192"/>
    </row>
    <row r="188" ht="17.25" customHeight="1" spans="1:12">
      <c r="A188" s="186"/>
      <c r="B188" s="199"/>
      <c r="C188" s="199"/>
      <c r="D188" s="199"/>
      <c r="E188" s="199"/>
      <c r="F188" s="196" t="s">
        <v>1415</v>
      </c>
      <c r="G188" s="192">
        <v>2</v>
      </c>
      <c r="H188" s="192"/>
      <c r="I188" s="208">
        <f t="shared" si="3"/>
        <v>0</v>
      </c>
      <c r="J188" s="208" t="str">
        <f>IFERROR((H188/#REF!)*100%,"")</f>
        <v/>
      </c>
      <c r="K188" s="211"/>
      <c r="L188" s="192"/>
    </row>
    <row r="189" ht="17.25" customHeight="1" spans="1:12">
      <c r="A189" s="186"/>
      <c r="B189" s="199"/>
      <c r="C189" s="199"/>
      <c r="D189" s="199"/>
      <c r="E189" s="199"/>
      <c r="F189" s="196" t="s">
        <v>1416</v>
      </c>
      <c r="G189" s="192"/>
      <c r="H189" s="192"/>
      <c r="I189" s="208" t="str">
        <f t="shared" si="3"/>
        <v/>
      </c>
      <c r="J189" s="208" t="str">
        <f>IFERROR((H189/#REF!)*100%,"")</f>
        <v/>
      </c>
      <c r="K189" s="211"/>
      <c r="L189" s="192"/>
    </row>
    <row r="190" ht="17.25" customHeight="1" spans="1:12">
      <c r="A190" s="186"/>
      <c r="B190" s="199"/>
      <c r="C190" s="199"/>
      <c r="D190" s="199"/>
      <c r="E190" s="199"/>
      <c r="F190" s="214" t="s">
        <v>1417</v>
      </c>
      <c r="G190" s="192"/>
      <c r="H190" s="192"/>
      <c r="I190" s="208" t="str">
        <f t="shared" si="3"/>
        <v/>
      </c>
      <c r="J190" s="208" t="str">
        <f>IFERROR((H190/#REF!)*100%,"")</f>
        <v/>
      </c>
      <c r="K190" s="211"/>
      <c r="L190" s="192"/>
    </row>
    <row r="191" ht="17.25" customHeight="1" spans="1:12">
      <c r="A191" s="186"/>
      <c r="B191" s="199"/>
      <c r="C191" s="199"/>
      <c r="D191" s="199"/>
      <c r="E191" s="199"/>
      <c r="F191" s="196" t="s">
        <v>1418</v>
      </c>
      <c r="G191" s="192"/>
      <c r="H191" s="192"/>
      <c r="I191" s="208" t="str">
        <f t="shared" si="3"/>
        <v/>
      </c>
      <c r="J191" s="208" t="str">
        <f>IFERROR((H191/#REF!)*100%,"")</f>
        <v/>
      </c>
      <c r="K191" s="211"/>
      <c r="L191" s="192"/>
    </row>
    <row r="192" ht="17.25" customHeight="1" spans="1:12">
      <c r="A192" s="186"/>
      <c r="B192" s="199"/>
      <c r="C192" s="199"/>
      <c r="D192" s="199"/>
      <c r="E192" s="199"/>
      <c r="F192" s="196" t="s">
        <v>1419</v>
      </c>
      <c r="G192" s="192"/>
      <c r="H192" s="192"/>
      <c r="I192" s="208" t="str">
        <f t="shared" si="3"/>
        <v/>
      </c>
      <c r="J192" s="208" t="str">
        <f>IFERROR((H192/#REF!)*100%,"")</f>
        <v/>
      </c>
      <c r="K192" s="211"/>
      <c r="L192" s="192"/>
    </row>
    <row r="193" ht="17.25" customHeight="1" spans="1:12">
      <c r="A193" s="186"/>
      <c r="B193" s="199"/>
      <c r="C193" s="199"/>
      <c r="D193" s="199"/>
      <c r="E193" s="199"/>
      <c r="F193" s="196" t="s">
        <v>1420</v>
      </c>
      <c r="G193" s="192"/>
      <c r="H193" s="192"/>
      <c r="I193" s="208" t="str">
        <f t="shared" si="3"/>
        <v/>
      </c>
      <c r="J193" s="208" t="str">
        <f>IFERROR((H193/#REF!)*100%,"")</f>
        <v/>
      </c>
      <c r="K193" s="211"/>
      <c r="L193" s="192"/>
    </row>
    <row r="194" ht="17.25" customHeight="1" spans="1:12">
      <c r="A194" s="186"/>
      <c r="B194" s="199"/>
      <c r="C194" s="199"/>
      <c r="D194" s="199"/>
      <c r="E194" s="199"/>
      <c r="F194" s="190" t="s">
        <v>1421</v>
      </c>
      <c r="G194" s="189">
        <f>SUM(G195:G209)</f>
        <v>431</v>
      </c>
      <c r="H194" s="189">
        <f>SUM(H195:H209)</f>
        <v>431</v>
      </c>
      <c r="I194" s="208">
        <f t="shared" si="3"/>
        <v>1</v>
      </c>
      <c r="J194" s="208" t="str">
        <f>IFERROR((H194/#REF!)*100%,"")</f>
        <v/>
      </c>
      <c r="K194" s="209"/>
      <c r="L194" s="189">
        <f>SUM(L195:L209)</f>
        <v>431</v>
      </c>
    </row>
    <row r="195" ht="17.25" customHeight="1" spans="1:12">
      <c r="A195" s="186"/>
      <c r="B195" s="199"/>
      <c r="C195" s="199"/>
      <c r="D195" s="199"/>
      <c r="E195" s="199"/>
      <c r="F195" s="190" t="s">
        <v>1422</v>
      </c>
      <c r="G195" s="212"/>
      <c r="H195" s="212"/>
      <c r="I195" s="208" t="str">
        <f t="shared" si="3"/>
        <v/>
      </c>
      <c r="J195" s="208" t="str">
        <f>IFERROR((H195/#REF!)*100%,"")</f>
        <v/>
      </c>
      <c r="K195" s="211"/>
      <c r="L195" s="212"/>
    </row>
    <row r="196" ht="17.25" customHeight="1" spans="1:12">
      <c r="A196" s="186"/>
      <c r="B196" s="199"/>
      <c r="C196" s="199"/>
      <c r="D196" s="199"/>
      <c r="E196" s="199"/>
      <c r="F196" s="190" t="s">
        <v>1423</v>
      </c>
      <c r="G196" s="212"/>
      <c r="H196" s="212"/>
      <c r="I196" s="208" t="str">
        <f t="shared" si="3"/>
        <v/>
      </c>
      <c r="J196" s="208" t="str">
        <f>IFERROR((H196/#REF!)*100%,"")</f>
        <v/>
      </c>
      <c r="K196" s="211"/>
      <c r="L196" s="212"/>
    </row>
    <row r="197" ht="17.25" customHeight="1" spans="1:12">
      <c r="A197" s="186"/>
      <c r="B197" s="199"/>
      <c r="C197" s="199"/>
      <c r="D197" s="199"/>
      <c r="E197" s="199"/>
      <c r="F197" s="190" t="s">
        <v>1424</v>
      </c>
      <c r="G197" s="212"/>
      <c r="H197" s="212"/>
      <c r="I197" s="208" t="str">
        <f t="shared" si="3"/>
        <v/>
      </c>
      <c r="J197" s="208" t="str">
        <f>IFERROR((H197/#REF!)*100%,"")</f>
        <v/>
      </c>
      <c r="K197" s="211"/>
      <c r="L197" s="212"/>
    </row>
    <row r="198" ht="17.25" customHeight="1" spans="1:12">
      <c r="A198" s="186"/>
      <c r="B198" s="199"/>
      <c r="C198" s="199"/>
      <c r="D198" s="199"/>
      <c r="E198" s="199"/>
      <c r="F198" s="190" t="s">
        <v>1425</v>
      </c>
      <c r="G198" s="212"/>
      <c r="H198" s="212"/>
      <c r="I198" s="208" t="str">
        <f t="shared" si="3"/>
        <v/>
      </c>
      <c r="J198" s="208" t="str">
        <f>IFERROR((H198/#REF!)*100%,"")</f>
        <v/>
      </c>
      <c r="K198" s="211"/>
      <c r="L198" s="212"/>
    </row>
    <row r="199" ht="17.25" customHeight="1" spans="1:12">
      <c r="A199" s="186"/>
      <c r="B199" s="199"/>
      <c r="C199" s="199"/>
      <c r="D199" s="199"/>
      <c r="E199" s="199"/>
      <c r="F199" s="190" t="s">
        <v>1426</v>
      </c>
      <c r="G199" s="212"/>
      <c r="H199" s="212"/>
      <c r="I199" s="208" t="str">
        <f t="shared" ref="I199:I262" si="4">IFERROR((H199/G199)*100%,"")</f>
        <v/>
      </c>
      <c r="J199" s="208" t="str">
        <f>IFERROR((H199/#REF!)*100%,"")</f>
        <v/>
      </c>
      <c r="K199" s="211"/>
      <c r="L199" s="212"/>
    </row>
    <row r="200" ht="17.25" customHeight="1" spans="1:12">
      <c r="A200" s="186"/>
      <c r="B200" s="199"/>
      <c r="C200" s="199"/>
      <c r="D200" s="199"/>
      <c r="E200" s="199"/>
      <c r="F200" s="190" t="s">
        <v>1427</v>
      </c>
      <c r="G200" s="212"/>
      <c r="H200" s="212"/>
      <c r="I200" s="208" t="str">
        <f t="shared" si="4"/>
        <v/>
      </c>
      <c r="J200" s="208" t="str">
        <f>IFERROR((H200/#REF!)*100%,"")</f>
        <v/>
      </c>
      <c r="K200" s="211"/>
      <c r="L200" s="212"/>
    </row>
    <row r="201" ht="17.25" customHeight="1" spans="1:12">
      <c r="A201" s="186"/>
      <c r="B201" s="199"/>
      <c r="C201" s="199"/>
      <c r="D201" s="199"/>
      <c r="E201" s="199"/>
      <c r="F201" s="190" t="s">
        <v>1428</v>
      </c>
      <c r="G201" s="212"/>
      <c r="H201" s="212"/>
      <c r="I201" s="208" t="str">
        <f t="shared" si="4"/>
        <v/>
      </c>
      <c r="J201" s="208" t="str">
        <f>IFERROR((H201/#REF!)*100%,"")</f>
        <v/>
      </c>
      <c r="K201" s="211"/>
      <c r="L201" s="212"/>
    </row>
    <row r="202" ht="17.25" customHeight="1" spans="1:12">
      <c r="A202" s="186"/>
      <c r="B202" s="199"/>
      <c r="C202" s="199"/>
      <c r="D202" s="199"/>
      <c r="E202" s="199"/>
      <c r="F202" s="190" t="s">
        <v>1429</v>
      </c>
      <c r="G202" s="212"/>
      <c r="H202" s="212"/>
      <c r="I202" s="208" t="str">
        <f t="shared" si="4"/>
        <v/>
      </c>
      <c r="J202" s="208" t="str">
        <f>IFERROR((H202/#REF!)*100%,"")</f>
        <v/>
      </c>
      <c r="K202" s="211"/>
      <c r="L202" s="212"/>
    </row>
    <row r="203" ht="17.25" customHeight="1" spans="1:12">
      <c r="A203" s="186"/>
      <c r="B203" s="199"/>
      <c r="C203" s="199"/>
      <c r="D203" s="199"/>
      <c r="E203" s="199"/>
      <c r="F203" s="190" t="s">
        <v>1430</v>
      </c>
      <c r="G203" s="212"/>
      <c r="H203" s="212"/>
      <c r="I203" s="208" t="str">
        <f t="shared" si="4"/>
        <v/>
      </c>
      <c r="J203" s="208" t="str">
        <f>IFERROR((H203/#REF!)*100%,"")</f>
        <v/>
      </c>
      <c r="K203" s="211"/>
      <c r="L203" s="212"/>
    </row>
    <row r="204" ht="17.25" customHeight="1" spans="1:12">
      <c r="A204" s="186"/>
      <c r="B204" s="199"/>
      <c r="C204" s="199"/>
      <c r="D204" s="199"/>
      <c r="E204" s="199"/>
      <c r="F204" s="190" t="s">
        <v>1431</v>
      </c>
      <c r="G204" s="212"/>
      <c r="H204" s="212"/>
      <c r="I204" s="208" t="str">
        <f t="shared" si="4"/>
        <v/>
      </c>
      <c r="J204" s="208" t="str">
        <f>IFERROR((H204/#REF!)*100%,"")</f>
        <v/>
      </c>
      <c r="K204" s="211"/>
      <c r="L204" s="212"/>
    </row>
    <row r="205" ht="17.25" customHeight="1" spans="1:12">
      <c r="A205" s="186"/>
      <c r="B205" s="199"/>
      <c r="C205" s="199"/>
      <c r="D205" s="199"/>
      <c r="E205" s="199"/>
      <c r="F205" s="190" t="s">
        <v>1432</v>
      </c>
      <c r="G205" s="212"/>
      <c r="H205" s="212"/>
      <c r="I205" s="208" t="str">
        <f t="shared" si="4"/>
        <v/>
      </c>
      <c r="J205" s="208" t="str">
        <f>IFERROR((H205/#REF!)*100%,"")</f>
        <v/>
      </c>
      <c r="K205" s="211"/>
      <c r="L205" s="212"/>
    </row>
    <row r="206" ht="17.25" customHeight="1" spans="1:12">
      <c r="A206" s="186"/>
      <c r="B206" s="199"/>
      <c r="C206" s="199"/>
      <c r="D206" s="199"/>
      <c r="E206" s="199"/>
      <c r="F206" s="190" t="s">
        <v>1433</v>
      </c>
      <c r="G206" s="212"/>
      <c r="H206" s="212"/>
      <c r="I206" s="208" t="str">
        <f t="shared" si="4"/>
        <v/>
      </c>
      <c r="J206" s="208" t="str">
        <f>IFERROR((H206/#REF!)*100%,"")</f>
        <v/>
      </c>
      <c r="K206" s="211"/>
      <c r="L206" s="212"/>
    </row>
    <row r="207" ht="17.25" customHeight="1" spans="1:12">
      <c r="A207" s="186"/>
      <c r="B207" s="199"/>
      <c r="C207" s="199"/>
      <c r="D207" s="199"/>
      <c r="E207" s="199"/>
      <c r="F207" s="190" t="s">
        <v>1434</v>
      </c>
      <c r="G207" s="212">
        <v>431</v>
      </c>
      <c r="H207" s="212">
        <v>431</v>
      </c>
      <c r="I207" s="208">
        <f t="shared" si="4"/>
        <v>1</v>
      </c>
      <c r="J207" s="208" t="str">
        <f>IFERROR((H207/#REF!)*100%,"")</f>
        <v/>
      </c>
      <c r="K207" s="211"/>
      <c r="L207" s="212">
        <v>431</v>
      </c>
    </row>
    <row r="208" ht="17.25" customHeight="1" spans="1:12">
      <c r="A208" s="186"/>
      <c r="B208" s="199"/>
      <c r="C208" s="199"/>
      <c r="D208" s="199"/>
      <c r="E208" s="199"/>
      <c r="F208" s="190" t="s">
        <v>1435</v>
      </c>
      <c r="G208" s="212"/>
      <c r="H208" s="212"/>
      <c r="I208" s="208" t="str">
        <f t="shared" si="4"/>
        <v/>
      </c>
      <c r="J208" s="208" t="str">
        <f>IFERROR((H208/#REF!)*100%,"")</f>
        <v/>
      </c>
      <c r="K208" s="211"/>
      <c r="L208" s="212"/>
    </row>
    <row r="209" ht="17.25" customHeight="1" spans="1:12">
      <c r="A209" s="186"/>
      <c r="B209" s="199"/>
      <c r="C209" s="199"/>
      <c r="D209" s="199"/>
      <c r="E209" s="199"/>
      <c r="F209" s="190" t="s">
        <v>1436</v>
      </c>
      <c r="G209" s="212"/>
      <c r="H209" s="212"/>
      <c r="I209" s="208" t="str">
        <f t="shared" si="4"/>
        <v/>
      </c>
      <c r="J209" s="208" t="str">
        <f>IFERROR((H209/#REF!)*100%,"")</f>
        <v/>
      </c>
      <c r="K209" s="211"/>
      <c r="L209" s="212"/>
    </row>
    <row r="210" ht="17.25" customHeight="1" spans="1:12">
      <c r="A210" s="186"/>
      <c r="B210" s="199"/>
      <c r="C210" s="199"/>
      <c r="D210" s="199"/>
      <c r="E210" s="199"/>
      <c r="F210" s="190" t="s">
        <v>1437</v>
      </c>
      <c r="G210" s="189">
        <f>SUM(G211:G225)</f>
        <v>0</v>
      </c>
      <c r="H210" s="189">
        <f>SUM(H211:H225)</f>
        <v>0</v>
      </c>
      <c r="I210" s="208" t="str">
        <f t="shared" si="4"/>
        <v/>
      </c>
      <c r="J210" s="208" t="str">
        <f>IFERROR((H210/#REF!)*100%,"")</f>
        <v/>
      </c>
      <c r="K210" s="209"/>
      <c r="L210" s="189">
        <f>SUM(L211:L225)</f>
        <v>0</v>
      </c>
    </row>
    <row r="211" ht="17.25" customHeight="1" spans="1:12">
      <c r="A211" s="186"/>
      <c r="B211" s="199"/>
      <c r="C211" s="199"/>
      <c r="D211" s="199"/>
      <c r="E211" s="199"/>
      <c r="F211" s="190" t="s">
        <v>1438</v>
      </c>
      <c r="G211" s="212"/>
      <c r="H211" s="212"/>
      <c r="I211" s="208" t="str">
        <f t="shared" si="4"/>
        <v/>
      </c>
      <c r="J211" s="208" t="str">
        <f>IFERROR((H211/#REF!)*100%,"")</f>
        <v/>
      </c>
      <c r="K211" s="211"/>
      <c r="L211" s="212"/>
    </row>
    <row r="212" ht="17.25" customHeight="1" spans="1:12">
      <c r="A212" s="186"/>
      <c r="B212" s="199"/>
      <c r="C212" s="199"/>
      <c r="D212" s="199"/>
      <c r="E212" s="199"/>
      <c r="F212" s="190" t="s">
        <v>1439</v>
      </c>
      <c r="G212" s="212"/>
      <c r="H212" s="212"/>
      <c r="I212" s="208" t="str">
        <f t="shared" si="4"/>
        <v/>
      </c>
      <c r="J212" s="208" t="str">
        <f>IFERROR((H212/#REF!)*100%,"")</f>
        <v/>
      </c>
      <c r="K212" s="211"/>
      <c r="L212" s="212"/>
    </row>
    <row r="213" ht="17.25" customHeight="1" spans="1:12">
      <c r="A213" s="186"/>
      <c r="B213" s="199"/>
      <c r="C213" s="199"/>
      <c r="D213" s="199"/>
      <c r="E213" s="199"/>
      <c r="F213" s="190" t="s">
        <v>1440</v>
      </c>
      <c r="G213" s="212"/>
      <c r="H213" s="212"/>
      <c r="I213" s="208" t="str">
        <f t="shared" si="4"/>
        <v/>
      </c>
      <c r="J213" s="208" t="str">
        <f>IFERROR((H213/#REF!)*100%,"")</f>
        <v/>
      </c>
      <c r="K213" s="211"/>
      <c r="L213" s="212"/>
    </row>
    <row r="214" ht="17.25" customHeight="1" spans="1:12">
      <c r="A214" s="186"/>
      <c r="B214" s="199"/>
      <c r="C214" s="199"/>
      <c r="D214" s="199"/>
      <c r="E214" s="199"/>
      <c r="F214" s="190" t="s">
        <v>1441</v>
      </c>
      <c r="G214" s="212"/>
      <c r="H214" s="212"/>
      <c r="I214" s="208" t="str">
        <f t="shared" si="4"/>
        <v/>
      </c>
      <c r="J214" s="208" t="str">
        <f>IFERROR((H214/#REF!)*100%,"")</f>
        <v/>
      </c>
      <c r="K214" s="211"/>
      <c r="L214" s="212"/>
    </row>
    <row r="215" ht="17.25" customHeight="1" spans="1:12">
      <c r="A215" s="186"/>
      <c r="B215" s="199"/>
      <c r="C215" s="199"/>
      <c r="D215" s="199"/>
      <c r="E215" s="199"/>
      <c r="F215" s="190" t="s">
        <v>1442</v>
      </c>
      <c r="G215" s="212"/>
      <c r="H215" s="212"/>
      <c r="I215" s="208" t="str">
        <f t="shared" si="4"/>
        <v/>
      </c>
      <c r="J215" s="208" t="str">
        <f>IFERROR((H215/#REF!)*100%,"")</f>
        <v/>
      </c>
      <c r="K215" s="211"/>
      <c r="L215" s="212"/>
    </row>
    <row r="216" ht="17.25" customHeight="1" spans="1:12">
      <c r="A216" s="186"/>
      <c r="B216" s="199"/>
      <c r="C216" s="199"/>
      <c r="D216" s="199"/>
      <c r="E216" s="199"/>
      <c r="F216" s="190" t="s">
        <v>1443</v>
      </c>
      <c r="G216" s="212"/>
      <c r="H216" s="212"/>
      <c r="I216" s="208" t="str">
        <f t="shared" si="4"/>
        <v/>
      </c>
      <c r="J216" s="208" t="str">
        <f>IFERROR((H216/#REF!)*100%,"")</f>
        <v/>
      </c>
      <c r="K216" s="211"/>
      <c r="L216" s="212"/>
    </row>
    <row r="217" ht="17.25" customHeight="1" spans="1:12">
      <c r="A217" s="186"/>
      <c r="B217" s="199"/>
      <c r="C217" s="199"/>
      <c r="D217" s="199"/>
      <c r="E217" s="199"/>
      <c r="F217" s="190" t="s">
        <v>1444</v>
      </c>
      <c r="G217" s="212"/>
      <c r="H217" s="212"/>
      <c r="I217" s="208" t="str">
        <f t="shared" si="4"/>
        <v/>
      </c>
      <c r="J217" s="208" t="str">
        <f>IFERROR((H217/#REF!)*100%,"")</f>
        <v/>
      </c>
      <c r="K217" s="211"/>
      <c r="L217" s="212"/>
    </row>
    <row r="218" ht="17.25" customHeight="1" spans="1:12">
      <c r="A218" s="186"/>
      <c r="B218" s="199"/>
      <c r="C218" s="199"/>
      <c r="D218" s="199"/>
      <c r="E218" s="199"/>
      <c r="F218" s="190" t="s">
        <v>1445</v>
      </c>
      <c r="G218" s="212"/>
      <c r="H218" s="212"/>
      <c r="I218" s="208" t="str">
        <f t="shared" si="4"/>
        <v/>
      </c>
      <c r="J218" s="208" t="str">
        <f>IFERROR((H218/#REF!)*100%,"")</f>
        <v/>
      </c>
      <c r="K218" s="211"/>
      <c r="L218" s="212"/>
    </row>
    <row r="219" ht="17.25" customHeight="1" spans="1:12">
      <c r="A219" s="186"/>
      <c r="B219" s="199"/>
      <c r="C219" s="199"/>
      <c r="D219" s="199"/>
      <c r="E219" s="199"/>
      <c r="F219" s="190" t="s">
        <v>1446</v>
      </c>
      <c r="G219" s="212"/>
      <c r="H219" s="212"/>
      <c r="I219" s="208" t="str">
        <f t="shared" si="4"/>
        <v/>
      </c>
      <c r="J219" s="208" t="str">
        <f>IFERROR((H219/#REF!)*100%,"")</f>
        <v/>
      </c>
      <c r="K219" s="211"/>
      <c r="L219" s="212"/>
    </row>
    <row r="220" ht="17.25" customHeight="1" spans="1:12">
      <c r="A220" s="186"/>
      <c r="B220" s="199"/>
      <c r="C220" s="199"/>
      <c r="D220" s="199"/>
      <c r="E220" s="199"/>
      <c r="F220" s="190" t="s">
        <v>1447</v>
      </c>
      <c r="G220" s="212"/>
      <c r="H220" s="212"/>
      <c r="I220" s="208" t="str">
        <f t="shared" si="4"/>
        <v/>
      </c>
      <c r="J220" s="208" t="str">
        <f>IFERROR((H220/#REF!)*100%,"")</f>
        <v/>
      </c>
      <c r="K220" s="211"/>
      <c r="L220" s="212"/>
    </row>
    <row r="221" ht="17.25" customHeight="1" spans="1:12">
      <c r="A221" s="186"/>
      <c r="B221" s="199"/>
      <c r="C221" s="199"/>
      <c r="D221" s="199"/>
      <c r="E221" s="199"/>
      <c r="F221" s="190" t="s">
        <v>1448</v>
      </c>
      <c r="G221" s="212"/>
      <c r="H221" s="212"/>
      <c r="I221" s="208" t="str">
        <f t="shared" si="4"/>
        <v/>
      </c>
      <c r="J221" s="208" t="str">
        <f>IFERROR((H221/#REF!)*100%,"")</f>
        <v/>
      </c>
      <c r="K221" s="211"/>
      <c r="L221" s="212"/>
    </row>
    <row r="222" ht="17.25" customHeight="1" spans="1:12">
      <c r="A222" s="186"/>
      <c r="B222" s="199"/>
      <c r="C222" s="199"/>
      <c r="D222" s="199"/>
      <c r="E222" s="199"/>
      <c r="F222" s="190" t="s">
        <v>1449</v>
      </c>
      <c r="G222" s="212"/>
      <c r="H222" s="212"/>
      <c r="I222" s="208" t="str">
        <f t="shared" si="4"/>
        <v/>
      </c>
      <c r="J222" s="208" t="str">
        <f>IFERROR((H222/#REF!)*100%,"")</f>
        <v/>
      </c>
      <c r="K222" s="211"/>
      <c r="L222" s="212"/>
    </row>
    <row r="223" ht="17.25" customHeight="1" spans="1:12">
      <c r="A223" s="186"/>
      <c r="B223" s="199"/>
      <c r="C223" s="199"/>
      <c r="D223" s="199"/>
      <c r="E223" s="199"/>
      <c r="F223" s="190" t="s">
        <v>1450</v>
      </c>
      <c r="G223" s="212"/>
      <c r="H223" s="212"/>
      <c r="I223" s="208" t="str">
        <f t="shared" si="4"/>
        <v/>
      </c>
      <c r="J223" s="208" t="str">
        <f>IFERROR((H223/#REF!)*100%,"")</f>
        <v/>
      </c>
      <c r="K223" s="211"/>
      <c r="L223" s="212"/>
    </row>
    <row r="224" ht="17.25" customHeight="1" spans="1:12">
      <c r="A224" s="186"/>
      <c r="B224" s="199"/>
      <c r="C224" s="199"/>
      <c r="D224" s="199"/>
      <c r="E224" s="199"/>
      <c r="F224" s="190" t="s">
        <v>1451</v>
      </c>
      <c r="G224" s="212"/>
      <c r="H224" s="212"/>
      <c r="I224" s="208" t="str">
        <f t="shared" si="4"/>
        <v/>
      </c>
      <c r="J224" s="208" t="str">
        <f>IFERROR((H224/#REF!)*100%,"")</f>
        <v/>
      </c>
      <c r="K224" s="211"/>
      <c r="L224" s="212"/>
    </row>
    <row r="225" ht="17.25" customHeight="1" spans="1:12">
      <c r="A225" s="186"/>
      <c r="B225" s="199"/>
      <c r="C225" s="199"/>
      <c r="D225" s="199"/>
      <c r="E225" s="199"/>
      <c r="F225" s="190" t="s">
        <v>1452</v>
      </c>
      <c r="G225" s="212"/>
      <c r="H225" s="212"/>
      <c r="I225" s="208" t="str">
        <f t="shared" si="4"/>
        <v/>
      </c>
      <c r="J225" s="208" t="str">
        <f>IFERROR((H225/#REF!)*100%,"")</f>
        <v/>
      </c>
      <c r="K225" s="211"/>
      <c r="L225" s="212"/>
    </row>
    <row r="226" ht="17.25" customHeight="1" spans="1:12">
      <c r="A226" s="186"/>
      <c r="B226" s="199"/>
      <c r="C226" s="199"/>
      <c r="D226" s="199"/>
      <c r="E226" s="199"/>
      <c r="F226" s="190" t="s">
        <v>1453</v>
      </c>
      <c r="G226" s="189">
        <f>G227+G240</f>
        <v>1</v>
      </c>
      <c r="H226" s="189">
        <f>H227+H240</f>
        <v>2</v>
      </c>
      <c r="I226" s="208">
        <f t="shared" si="4"/>
        <v>2</v>
      </c>
      <c r="J226" s="208" t="str">
        <f>IFERROR((H226/#REF!)*100%,"")</f>
        <v/>
      </c>
      <c r="K226" s="209" t="s">
        <v>1454</v>
      </c>
      <c r="L226" s="189">
        <f>L227+L240</f>
        <v>0</v>
      </c>
    </row>
    <row r="227" ht="17.25" customHeight="1" spans="1:12">
      <c r="A227" s="186"/>
      <c r="B227" s="199"/>
      <c r="C227" s="199"/>
      <c r="D227" s="199"/>
      <c r="E227" s="199"/>
      <c r="F227" s="190" t="s">
        <v>1455</v>
      </c>
      <c r="G227" s="191">
        <f>SUM(G228:G239)</f>
        <v>0</v>
      </c>
      <c r="H227" s="191">
        <f>SUM(H228:H239)</f>
        <v>0</v>
      </c>
      <c r="I227" s="208" t="str">
        <f t="shared" si="4"/>
        <v/>
      </c>
      <c r="J227" s="208" t="str">
        <f>IFERROR((H227/#REF!)*100%,"")</f>
        <v/>
      </c>
      <c r="K227" s="211"/>
      <c r="L227" s="191">
        <f>SUM(L228:L239)</f>
        <v>0</v>
      </c>
    </row>
    <row r="228" ht="17.25" customHeight="1" spans="1:12">
      <c r="A228" s="186"/>
      <c r="B228" s="199"/>
      <c r="C228" s="199"/>
      <c r="D228" s="199"/>
      <c r="E228" s="199"/>
      <c r="F228" s="190" t="s">
        <v>1456</v>
      </c>
      <c r="G228" s="192"/>
      <c r="H228" s="192"/>
      <c r="I228" s="208" t="str">
        <f t="shared" si="4"/>
        <v/>
      </c>
      <c r="J228" s="208" t="str">
        <f>IFERROR((H228/#REF!)*100%,"")</f>
        <v/>
      </c>
      <c r="K228" s="211"/>
      <c r="L228" s="192"/>
    </row>
    <row r="229" ht="17.25" customHeight="1" spans="1:12">
      <c r="A229" s="186"/>
      <c r="B229" s="199"/>
      <c r="C229" s="199"/>
      <c r="D229" s="199"/>
      <c r="E229" s="199"/>
      <c r="F229" s="190" t="s">
        <v>1457</v>
      </c>
      <c r="G229" s="192"/>
      <c r="H229" s="192"/>
      <c r="I229" s="208" t="str">
        <f t="shared" si="4"/>
        <v/>
      </c>
      <c r="J229" s="208" t="str">
        <f>IFERROR((H229/#REF!)*100%,"")</f>
        <v/>
      </c>
      <c r="K229" s="211"/>
      <c r="L229" s="192"/>
    </row>
    <row r="230" ht="17.25" customHeight="1" spans="1:12">
      <c r="A230" s="186"/>
      <c r="B230" s="199"/>
      <c r="C230" s="199"/>
      <c r="D230" s="199"/>
      <c r="E230" s="199"/>
      <c r="F230" s="190" t="s">
        <v>1458</v>
      </c>
      <c r="G230" s="192"/>
      <c r="H230" s="192"/>
      <c r="I230" s="208" t="str">
        <f t="shared" si="4"/>
        <v/>
      </c>
      <c r="J230" s="208" t="str">
        <f>IFERROR((H230/#REF!)*100%,"")</f>
        <v/>
      </c>
      <c r="K230" s="211"/>
      <c r="L230" s="192"/>
    </row>
    <row r="231" ht="17.25" customHeight="1" spans="1:12">
      <c r="A231" s="186"/>
      <c r="B231" s="199"/>
      <c r="C231" s="199"/>
      <c r="D231" s="199"/>
      <c r="E231" s="199"/>
      <c r="F231" s="190" t="s">
        <v>1459</v>
      </c>
      <c r="G231" s="192"/>
      <c r="H231" s="192"/>
      <c r="I231" s="208" t="str">
        <f t="shared" si="4"/>
        <v/>
      </c>
      <c r="J231" s="208" t="str">
        <f>IFERROR((H231/#REF!)*100%,"")</f>
        <v/>
      </c>
      <c r="K231" s="211"/>
      <c r="L231" s="192"/>
    </row>
    <row r="232" ht="17.25" customHeight="1" spans="1:12">
      <c r="A232" s="186"/>
      <c r="B232" s="199"/>
      <c r="C232" s="199"/>
      <c r="D232" s="199"/>
      <c r="E232" s="199"/>
      <c r="F232" s="190" t="s">
        <v>1460</v>
      </c>
      <c r="G232" s="192"/>
      <c r="H232" s="192"/>
      <c r="I232" s="208" t="str">
        <f t="shared" si="4"/>
        <v/>
      </c>
      <c r="J232" s="208" t="str">
        <f>IFERROR((H232/#REF!)*100%,"")</f>
        <v/>
      </c>
      <c r="K232" s="211"/>
      <c r="L232" s="192"/>
    </row>
    <row r="233" ht="17.25" customHeight="1" spans="1:12">
      <c r="A233" s="186"/>
      <c r="B233" s="199"/>
      <c r="C233" s="199"/>
      <c r="D233" s="199"/>
      <c r="E233" s="199"/>
      <c r="F233" s="190" t="s">
        <v>1461</v>
      </c>
      <c r="G233" s="192"/>
      <c r="H233" s="192"/>
      <c r="I233" s="208" t="str">
        <f t="shared" si="4"/>
        <v/>
      </c>
      <c r="J233" s="208" t="str">
        <f>IFERROR((H233/#REF!)*100%,"")</f>
        <v/>
      </c>
      <c r="K233" s="211"/>
      <c r="L233" s="192"/>
    </row>
    <row r="234" ht="17.25" customHeight="1" spans="1:12">
      <c r="A234" s="186"/>
      <c r="B234" s="199"/>
      <c r="C234" s="199"/>
      <c r="D234" s="199"/>
      <c r="E234" s="199"/>
      <c r="F234" s="190" t="s">
        <v>1462</v>
      </c>
      <c r="G234" s="192"/>
      <c r="H234" s="192"/>
      <c r="I234" s="208" t="str">
        <f t="shared" si="4"/>
        <v/>
      </c>
      <c r="J234" s="208" t="str">
        <f>IFERROR((H234/#REF!)*100%,"")</f>
        <v/>
      </c>
      <c r="K234" s="211"/>
      <c r="L234" s="192"/>
    </row>
    <row r="235" ht="17.25" customHeight="1" spans="1:12">
      <c r="A235" s="186"/>
      <c r="B235" s="199"/>
      <c r="C235" s="199"/>
      <c r="D235" s="199"/>
      <c r="E235" s="199"/>
      <c r="F235" s="190" t="s">
        <v>1463</v>
      </c>
      <c r="G235" s="192"/>
      <c r="H235" s="192"/>
      <c r="I235" s="208" t="str">
        <f t="shared" si="4"/>
        <v/>
      </c>
      <c r="J235" s="208" t="str">
        <f>IFERROR((H235/#REF!)*100%,"")</f>
        <v/>
      </c>
      <c r="K235" s="211"/>
      <c r="L235" s="192"/>
    </row>
    <row r="236" ht="17.25" customHeight="1" spans="1:12">
      <c r="A236" s="186"/>
      <c r="B236" s="199"/>
      <c r="C236" s="199"/>
      <c r="D236" s="199"/>
      <c r="E236" s="199"/>
      <c r="F236" s="190" t="s">
        <v>1464</v>
      </c>
      <c r="G236" s="192"/>
      <c r="H236" s="192"/>
      <c r="I236" s="208" t="str">
        <f t="shared" si="4"/>
        <v/>
      </c>
      <c r="J236" s="208" t="str">
        <f>IFERROR((H236/#REF!)*100%,"")</f>
        <v/>
      </c>
      <c r="K236" s="211"/>
      <c r="L236" s="192"/>
    </row>
    <row r="237" ht="17.25" customHeight="1" spans="1:12">
      <c r="A237" s="186"/>
      <c r="B237" s="199"/>
      <c r="C237" s="199"/>
      <c r="D237" s="199"/>
      <c r="E237" s="199"/>
      <c r="F237" s="190" t="s">
        <v>1465</v>
      </c>
      <c r="G237" s="192"/>
      <c r="H237" s="192"/>
      <c r="I237" s="208" t="str">
        <f t="shared" si="4"/>
        <v/>
      </c>
      <c r="J237" s="208" t="str">
        <f>IFERROR((H237/#REF!)*100%,"")</f>
        <v/>
      </c>
      <c r="K237" s="211"/>
      <c r="L237" s="192"/>
    </row>
    <row r="238" ht="17.25" customHeight="1" spans="1:12">
      <c r="A238" s="186"/>
      <c r="B238" s="199"/>
      <c r="C238" s="199"/>
      <c r="D238" s="199"/>
      <c r="E238" s="199"/>
      <c r="F238" s="190" t="s">
        <v>1466</v>
      </c>
      <c r="G238" s="192"/>
      <c r="H238" s="192"/>
      <c r="I238" s="208" t="str">
        <f t="shared" si="4"/>
        <v/>
      </c>
      <c r="J238" s="208" t="str">
        <f>IFERROR((H238/#REF!)*100%,"")</f>
        <v/>
      </c>
      <c r="K238" s="211"/>
      <c r="L238" s="192"/>
    </row>
    <row r="239" ht="17.25" customHeight="1" spans="1:12">
      <c r="A239" s="186"/>
      <c r="B239" s="199"/>
      <c r="C239" s="199"/>
      <c r="D239" s="199"/>
      <c r="E239" s="199"/>
      <c r="F239" s="190" t="s">
        <v>1467</v>
      </c>
      <c r="G239" s="192"/>
      <c r="H239" s="192"/>
      <c r="I239" s="208" t="str">
        <f t="shared" si="4"/>
        <v/>
      </c>
      <c r="J239" s="208" t="str">
        <f>IFERROR((H239/#REF!)*100%,"")</f>
        <v/>
      </c>
      <c r="K239" s="211"/>
      <c r="L239" s="192"/>
    </row>
    <row r="240" ht="17.25" customHeight="1" spans="1:12">
      <c r="A240" s="186"/>
      <c r="B240" s="199"/>
      <c r="C240" s="199"/>
      <c r="D240" s="199"/>
      <c r="E240" s="199"/>
      <c r="F240" s="190" t="s">
        <v>1468</v>
      </c>
      <c r="G240" s="191">
        <f>SUM(G241:G246)</f>
        <v>1</v>
      </c>
      <c r="H240" s="191">
        <f>SUM(H241:H246)</f>
        <v>2</v>
      </c>
      <c r="I240" s="208">
        <f t="shared" si="4"/>
        <v>2</v>
      </c>
      <c r="J240" s="208" t="str">
        <f>IFERROR((H240/#REF!)*100%,"")</f>
        <v/>
      </c>
      <c r="K240" s="211" t="s">
        <v>1454</v>
      </c>
      <c r="L240" s="191">
        <f>SUM(L241:L246)</f>
        <v>0</v>
      </c>
    </row>
    <row r="241" ht="17.25" customHeight="1" spans="1:12">
      <c r="A241" s="186"/>
      <c r="B241" s="199"/>
      <c r="C241" s="199"/>
      <c r="D241" s="199"/>
      <c r="E241" s="199"/>
      <c r="F241" s="190" t="s">
        <v>843</v>
      </c>
      <c r="G241" s="192"/>
      <c r="H241" s="192"/>
      <c r="I241" s="208" t="str">
        <f t="shared" si="4"/>
        <v/>
      </c>
      <c r="J241" s="208" t="str">
        <f>IFERROR((H241/#REF!)*100%,"")</f>
        <v/>
      </c>
      <c r="K241" s="211"/>
      <c r="L241" s="192"/>
    </row>
    <row r="242" ht="17.25" customHeight="1" spans="1:12">
      <c r="A242" s="186"/>
      <c r="B242" s="199"/>
      <c r="C242" s="199"/>
      <c r="D242" s="199"/>
      <c r="E242" s="199"/>
      <c r="F242" s="190" t="s">
        <v>888</v>
      </c>
      <c r="G242" s="192"/>
      <c r="H242" s="192"/>
      <c r="I242" s="208" t="str">
        <f t="shared" si="4"/>
        <v/>
      </c>
      <c r="J242" s="208" t="str">
        <f>IFERROR((H242/#REF!)*100%,"")</f>
        <v/>
      </c>
      <c r="K242" s="211"/>
      <c r="L242" s="192"/>
    </row>
    <row r="243" ht="17.25" customHeight="1" spans="1:12">
      <c r="A243" s="186"/>
      <c r="B243" s="199"/>
      <c r="C243" s="199"/>
      <c r="D243" s="199"/>
      <c r="E243" s="199"/>
      <c r="F243" s="190" t="s">
        <v>1469</v>
      </c>
      <c r="G243" s="192"/>
      <c r="H243" s="192"/>
      <c r="I243" s="208" t="str">
        <f t="shared" si="4"/>
        <v/>
      </c>
      <c r="J243" s="208" t="str">
        <f>IFERROR((H243/#REF!)*100%,"")</f>
        <v/>
      </c>
      <c r="K243" s="211"/>
      <c r="L243" s="192"/>
    </row>
    <row r="244" ht="17.25" customHeight="1" spans="1:12">
      <c r="A244" s="186"/>
      <c r="B244" s="199"/>
      <c r="C244" s="199"/>
      <c r="D244" s="199"/>
      <c r="E244" s="199"/>
      <c r="F244" s="190" t="s">
        <v>1470</v>
      </c>
      <c r="G244" s="192"/>
      <c r="H244" s="192"/>
      <c r="I244" s="208" t="str">
        <f t="shared" si="4"/>
        <v/>
      </c>
      <c r="J244" s="208" t="str">
        <f>IFERROR((H244/#REF!)*100%,"")</f>
        <v/>
      </c>
      <c r="K244" s="211"/>
      <c r="L244" s="192"/>
    </row>
    <row r="245" ht="17.25" customHeight="1" spans="1:12">
      <c r="A245" s="186"/>
      <c r="B245" s="199"/>
      <c r="C245" s="199"/>
      <c r="D245" s="199"/>
      <c r="E245" s="199"/>
      <c r="F245" s="190" t="s">
        <v>1471</v>
      </c>
      <c r="G245" s="192"/>
      <c r="H245" s="192"/>
      <c r="I245" s="208" t="str">
        <f t="shared" si="4"/>
        <v/>
      </c>
      <c r="J245" s="208" t="str">
        <f>IFERROR((H245/#REF!)*100%,"")</f>
        <v/>
      </c>
      <c r="K245" s="211"/>
      <c r="L245" s="192"/>
    </row>
    <row r="246" ht="17.25" customHeight="1" spans="1:12">
      <c r="A246" s="186"/>
      <c r="B246" s="199"/>
      <c r="C246" s="199"/>
      <c r="D246" s="199"/>
      <c r="E246" s="199"/>
      <c r="F246" s="190" t="s">
        <v>1472</v>
      </c>
      <c r="G246" s="192">
        <v>1</v>
      </c>
      <c r="H246" s="192">
        <v>2</v>
      </c>
      <c r="I246" s="208">
        <f t="shared" si="4"/>
        <v>2</v>
      </c>
      <c r="J246" s="208" t="str">
        <f>IFERROR((H246/#REF!)*100%,"")</f>
        <v/>
      </c>
      <c r="K246" s="211"/>
      <c r="L246" s="192"/>
    </row>
    <row r="247" ht="17.25" customHeight="1" spans="1:12">
      <c r="A247" s="186"/>
      <c r="B247" s="199"/>
      <c r="C247" s="199"/>
      <c r="D247" s="199"/>
      <c r="E247" s="199"/>
      <c r="F247" s="196"/>
      <c r="G247" s="199"/>
      <c r="H247" s="199"/>
      <c r="I247" s="199"/>
      <c r="J247" s="199"/>
      <c r="K247" s="211"/>
      <c r="L247" s="199"/>
    </row>
    <row r="248" ht="17.25" customHeight="1" spans="1:12">
      <c r="A248" s="186"/>
      <c r="B248" s="199"/>
      <c r="C248" s="199"/>
      <c r="D248" s="199"/>
      <c r="E248" s="199"/>
      <c r="F248" s="196"/>
      <c r="G248" s="199"/>
      <c r="H248" s="199"/>
      <c r="I248" s="199"/>
      <c r="J248" s="199"/>
      <c r="K248" s="211"/>
      <c r="L248" s="199"/>
    </row>
    <row r="249" ht="17.25" customHeight="1" spans="1:12">
      <c r="A249" s="216" t="s">
        <v>1473</v>
      </c>
      <c r="B249" s="217">
        <f>B7+B8+B9+B10+B11+B12+B18+B19+B22+B23+B24+B25+B26+B27+B33+B34</f>
        <v>1000</v>
      </c>
      <c r="C249" s="217">
        <f>C7+C8+C9+C10+C11+C12+C18+C19+C22+C23+C24+C25+C26+C27+C33+C34</f>
        <v>2300</v>
      </c>
      <c r="D249" s="188">
        <f t="shared" ref="D249:D257" si="5">IFERROR((C249/B249)*100%,"")</f>
        <v>2.3</v>
      </c>
      <c r="E249" s="188" t="str">
        <f>IFERROR((C249/#REF!)*100%,"")</f>
        <v/>
      </c>
      <c r="F249" s="216" t="s">
        <v>1474</v>
      </c>
      <c r="G249" s="217">
        <f>G7+G23+G35+G46+G104+G120+G164+G168+G194+G210+G226</f>
        <v>1421</v>
      </c>
      <c r="H249" s="217">
        <f>H7+H23+H35+H46+H104+H120+H164+H168+H194+H210+H226</f>
        <v>3108</v>
      </c>
      <c r="I249" s="208">
        <f t="shared" ref="I249:I257" si="6">IFERROR((H249/G249)*100%,"")</f>
        <v>2.1871921182266</v>
      </c>
      <c r="J249" s="208" t="str">
        <f>IFERROR((H249/#REF!)*100%,"")</f>
        <v/>
      </c>
      <c r="K249" s="211" t="s">
        <v>1475</v>
      </c>
      <c r="L249" s="218">
        <f>L7+L23+L35+L46+L104+L120+L164+L168+L194+L210+L226</f>
        <v>2558</v>
      </c>
    </row>
    <row r="250" ht="17.25" customHeight="1" spans="1:12">
      <c r="A250" s="216" t="s">
        <v>1476</v>
      </c>
      <c r="B250" s="191">
        <f>SUM(B251:B254)</f>
        <v>421</v>
      </c>
      <c r="C250" s="191">
        <f>SUM(C251:C254)</f>
        <v>836</v>
      </c>
      <c r="D250" s="188">
        <f t="shared" si="5"/>
        <v>1.98574821852732</v>
      </c>
      <c r="E250" s="188" t="str">
        <f>IFERROR((C250/#REF!)*100%,"")</f>
        <v/>
      </c>
      <c r="F250" s="216" t="s">
        <v>1477</v>
      </c>
      <c r="G250" s="191">
        <f>SUM(G251:G254)</f>
        <v>0</v>
      </c>
      <c r="H250" s="191">
        <f>SUM(H251:H254)</f>
        <v>28</v>
      </c>
      <c r="I250" s="208" t="str">
        <f t="shared" si="6"/>
        <v/>
      </c>
      <c r="J250" s="208" t="str">
        <f>IFERROR((H250/#REF!)*100%,"")</f>
        <v/>
      </c>
      <c r="K250" s="211"/>
      <c r="L250" s="219"/>
    </row>
    <row r="251" ht="17.25" customHeight="1" spans="1:12">
      <c r="A251" s="193" t="s">
        <v>1478</v>
      </c>
      <c r="B251" s="194">
        <v>80</v>
      </c>
      <c r="C251" s="194"/>
      <c r="D251" s="188">
        <f t="shared" si="5"/>
        <v>0</v>
      </c>
      <c r="E251" s="188" t="str">
        <f>IFERROR((C251/#REF!)*100%,"")</f>
        <v/>
      </c>
      <c r="F251" s="193" t="s">
        <v>1479</v>
      </c>
      <c r="G251" s="192"/>
      <c r="H251" s="192"/>
      <c r="I251" s="208" t="str">
        <f t="shared" si="6"/>
        <v/>
      </c>
      <c r="J251" s="208" t="str">
        <f>IFERROR((H251/#REF!)*100%,"")</f>
        <v/>
      </c>
      <c r="K251" s="211"/>
      <c r="L251" s="220"/>
    </row>
    <row r="252" ht="17.25" customHeight="1" spans="1:12">
      <c r="A252" s="193" t="s">
        <v>1480</v>
      </c>
      <c r="B252" s="194"/>
      <c r="C252" s="194"/>
      <c r="D252" s="188" t="str">
        <f t="shared" si="5"/>
        <v/>
      </c>
      <c r="E252" s="188" t="str">
        <f>IFERROR((C252/#REF!)*100%,"")</f>
        <v/>
      </c>
      <c r="F252" s="193" t="s">
        <v>1481</v>
      </c>
      <c r="G252" s="192"/>
      <c r="H252" s="192">
        <v>28</v>
      </c>
      <c r="I252" s="208" t="str">
        <f t="shared" si="6"/>
        <v/>
      </c>
      <c r="J252" s="208" t="str">
        <f>IFERROR((H252/#REF!)*100%,"")</f>
        <v/>
      </c>
      <c r="K252" s="211"/>
      <c r="L252" s="220">
        <v>28</v>
      </c>
    </row>
    <row r="253" ht="17.25" customHeight="1" spans="1:12">
      <c r="A253" s="193" t="s">
        <v>1482</v>
      </c>
      <c r="B253" s="194">
        <v>341</v>
      </c>
      <c r="C253" s="194">
        <v>836</v>
      </c>
      <c r="D253" s="188">
        <f t="shared" si="5"/>
        <v>2.45161290322581</v>
      </c>
      <c r="E253" s="188" t="str">
        <f>IFERROR((C253/#REF!)*100%,"")</f>
        <v/>
      </c>
      <c r="F253" s="193" t="s">
        <v>1483</v>
      </c>
      <c r="G253" s="192"/>
      <c r="H253" s="192"/>
      <c r="I253" s="208" t="str">
        <f t="shared" si="6"/>
        <v/>
      </c>
      <c r="J253" s="208" t="str">
        <f>IFERROR((H253/#REF!)*100%,"")</f>
        <v/>
      </c>
      <c r="K253" s="211"/>
      <c r="L253" s="220"/>
    </row>
    <row r="254" ht="17.25" customHeight="1" spans="1:12">
      <c r="A254" s="193" t="s">
        <v>1484</v>
      </c>
      <c r="B254" s="194"/>
      <c r="C254" s="194"/>
      <c r="D254" s="188" t="str">
        <f t="shared" si="5"/>
        <v/>
      </c>
      <c r="E254" s="188" t="str">
        <f>IFERROR((C254/#REF!)*100%,"")</f>
        <v/>
      </c>
      <c r="F254" s="193" t="s">
        <v>1485</v>
      </c>
      <c r="G254" s="192"/>
      <c r="H254" s="192"/>
      <c r="I254" s="208" t="str">
        <f t="shared" si="6"/>
        <v/>
      </c>
      <c r="J254" s="208" t="str">
        <f>IFERROR((H254/#REF!)*100%,"")</f>
        <v/>
      </c>
      <c r="K254" s="211"/>
      <c r="L254" s="220"/>
    </row>
    <row r="255" ht="17.25" customHeight="1" spans="1:12">
      <c r="A255" s="216" t="s">
        <v>1486</v>
      </c>
      <c r="B255" s="191">
        <f>SUM(B256:B257)</f>
        <v>0</v>
      </c>
      <c r="C255" s="191">
        <f>SUM(C256:C257)</f>
        <v>0</v>
      </c>
      <c r="D255" s="188" t="str">
        <f t="shared" si="5"/>
        <v/>
      </c>
      <c r="E255" s="188" t="str">
        <f>IFERROR((C255/#REF!)*100%,"")</f>
        <v/>
      </c>
      <c r="F255" s="216" t="s">
        <v>1487</v>
      </c>
      <c r="G255" s="191">
        <f>SUM(G256:G257)</f>
        <v>0</v>
      </c>
      <c r="H255" s="191">
        <f>SUM(H256:H257)</f>
        <v>0</v>
      </c>
      <c r="I255" s="208" t="str">
        <f t="shared" si="6"/>
        <v/>
      </c>
      <c r="J255" s="208" t="str">
        <f>IFERROR((H255/#REF!)*100%,"")</f>
        <v/>
      </c>
      <c r="K255" s="211"/>
      <c r="L255" s="219"/>
    </row>
    <row r="256" ht="17.25" customHeight="1" spans="1:12">
      <c r="A256" s="197" t="s">
        <v>1488</v>
      </c>
      <c r="B256" s="194"/>
      <c r="C256" s="194"/>
      <c r="D256" s="188" t="str">
        <f t="shared" si="5"/>
        <v/>
      </c>
      <c r="E256" s="188" t="str">
        <f>IFERROR((C256/#REF!)*100%,"")</f>
        <v/>
      </c>
      <c r="F256" s="197" t="s">
        <v>1489</v>
      </c>
      <c r="G256" s="192"/>
      <c r="H256" s="192"/>
      <c r="I256" s="208" t="str">
        <f t="shared" si="6"/>
        <v/>
      </c>
      <c r="J256" s="208" t="str">
        <f>IFERROR((H256/#REF!)*100%,"")</f>
        <v/>
      </c>
      <c r="K256" s="211"/>
      <c r="L256" s="220"/>
    </row>
    <row r="257" ht="17.25" customHeight="1" spans="1:12">
      <c r="A257" s="197" t="s">
        <v>1490</v>
      </c>
      <c r="B257" s="194"/>
      <c r="C257" s="194"/>
      <c r="D257" s="188" t="str">
        <f t="shared" si="5"/>
        <v/>
      </c>
      <c r="E257" s="188" t="str">
        <f>IFERROR((C257/#REF!)*100%,"")</f>
        <v/>
      </c>
      <c r="F257" s="197" t="s">
        <v>1491</v>
      </c>
      <c r="G257" s="192"/>
      <c r="H257" s="192"/>
      <c r="I257" s="208" t="str">
        <f t="shared" si="6"/>
        <v/>
      </c>
      <c r="J257" s="208" t="str">
        <f>IFERROR((H257/#REF!)*100%,"")</f>
        <v/>
      </c>
      <c r="K257" s="211"/>
      <c r="L257" s="220"/>
    </row>
    <row r="258" ht="17.25" customHeight="1" spans="1:12">
      <c r="A258" s="197"/>
      <c r="B258" s="199"/>
      <c r="C258" s="199"/>
      <c r="D258" s="188"/>
      <c r="E258" s="188"/>
      <c r="F258" s="197"/>
      <c r="G258" s="199"/>
      <c r="H258" s="199"/>
      <c r="I258" s="199"/>
      <c r="J258" s="199"/>
      <c r="K258" s="211"/>
      <c r="L258" s="220"/>
    </row>
    <row r="259" ht="17.25" customHeight="1" spans="1:12">
      <c r="A259" s="197"/>
      <c r="B259" s="199"/>
      <c r="C259" s="199"/>
      <c r="D259" s="188"/>
      <c r="E259" s="188"/>
      <c r="F259" s="197"/>
      <c r="G259" s="199"/>
      <c r="H259" s="199"/>
      <c r="I259" s="199"/>
      <c r="J259" s="199"/>
      <c r="K259" s="211"/>
      <c r="L259" s="220"/>
    </row>
    <row r="260" ht="17.25" customHeight="1" spans="1:12">
      <c r="A260" s="216" t="s">
        <v>58</v>
      </c>
      <c r="B260" s="217">
        <f>B249+B250+B255</f>
        <v>1421</v>
      </c>
      <c r="C260" s="217">
        <f>C249+C250+C255</f>
        <v>3136</v>
      </c>
      <c r="D260" s="188">
        <f>IFERROR((C260/B260)*100%,"")</f>
        <v>2.20689655172414</v>
      </c>
      <c r="E260" s="188" t="str">
        <f>IFERROR((C260/#REF!)*100%,"")</f>
        <v/>
      </c>
      <c r="F260" s="216" t="s">
        <v>1044</v>
      </c>
      <c r="G260" s="217">
        <f>G249+G250+G255</f>
        <v>1421</v>
      </c>
      <c r="H260" s="217">
        <f>H249+H250+H255</f>
        <v>3136</v>
      </c>
      <c r="I260" s="208">
        <f>IFERROR((H260/G260)*100%,"")</f>
        <v>2.20689655172414</v>
      </c>
      <c r="J260" s="208" t="str">
        <f>IFERROR((H260/#REF!)*100%,"")</f>
        <v/>
      </c>
      <c r="K260" s="211" t="s">
        <v>1475</v>
      </c>
      <c r="L260" s="219"/>
    </row>
    <row r="261" ht="20.25" customHeight="1" spans="11:11">
      <c r="K261" s="221"/>
    </row>
    <row r="262" ht="20.25" customHeight="1" spans="11:11">
      <c r="K262" s="221"/>
    </row>
    <row r="263" ht="20.25" customHeight="1" spans="11:11">
      <c r="K263" s="221"/>
    </row>
    <row r="264" ht="20.25" customHeight="1" spans="11:11">
      <c r="K264" s="221"/>
    </row>
    <row r="265" ht="20.25" customHeight="1" spans="11:11">
      <c r="K265" s="221"/>
    </row>
    <row r="266" ht="20.25" customHeight="1" spans="11:11">
      <c r="K266" s="221"/>
    </row>
    <row r="267" ht="20.25" customHeight="1" spans="11:11">
      <c r="K267" s="221"/>
    </row>
    <row r="268" ht="20.25" customHeight="1" spans="11:11">
      <c r="K268" s="221"/>
    </row>
    <row r="269" ht="20.25" customHeight="1" spans="11:11">
      <c r="K269" s="221"/>
    </row>
    <row r="270" ht="20.25" customHeight="1" spans="11:11">
      <c r="K270" s="221"/>
    </row>
    <row r="271" ht="20.25" customHeight="1" spans="11:11">
      <c r="K271" s="221"/>
    </row>
    <row r="272" ht="20.25" customHeight="1" spans="11:11">
      <c r="K272" s="221"/>
    </row>
    <row r="273" ht="20.25" customHeight="1" spans="11:11">
      <c r="K273" s="221"/>
    </row>
    <row r="274" ht="20.25" customHeight="1" spans="11:11">
      <c r="K274" s="221"/>
    </row>
    <row r="275" ht="20.25" customHeight="1" spans="11:11">
      <c r="K275" s="221"/>
    </row>
    <row r="276" ht="20.25" customHeight="1" spans="11:11">
      <c r="K276" s="221"/>
    </row>
    <row r="277" ht="20.25" customHeight="1" spans="11:11">
      <c r="K277" s="221"/>
    </row>
    <row r="278" ht="20.25" customHeight="1" spans="11:11">
      <c r="K278" s="221"/>
    </row>
    <row r="279" ht="20.25" customHeight="1" spans="11:11">
      <c r="K279" s="221"/>
    </row>
    <row r="280" ht="20.25" customHeight="1" spans="11:11">
      <c r="K280" s="221"/>
    </row>
    <row r="281" ht="20.25" customHeight="1" spans="11:11">
      <c r="K281" s="221"/>
    </row>
    <row r="282" ht="20.25" customHeight="1" spans="11:11">
      <c r="K282" s="221"/>
    </row>
    <row r="283" ht="20.25" customHeight="1" spans="11:11">
      <c r="K283" s="221"/>
    </row>
    <row r="284" ht="20.25" customHeight="1" spans="11:11">
      <c r="K284" s="221"/>
    </row>
    <row r="285" ht="20.25" customHeight="1" spans="11:11">
      <c r="K285" s="221"/>
    </row>
    <row r="286" ht="20.25" customHeight="1" spans="11:11">
      <c r="K286" s="221"/>
    </row>
    <row r="287" ht="20.25" customHeight="1" spans="11:11">
      <c r="K287" s="221"/>
    </row>
    <row r="288" ht="20.25" customHeight="1" spans="11:11">
      <c r="K288" s="221"/>
    </row>
    <row r="289" ht="20.25" customHeight="1" spans="11:11">
      <c r="K289" s="221"/>
    </row>
    <row r="290" ht="20.25" customHeight="1" spans="11:11">
      <c r="K290" s="221"/>
    </row>
    <row r="291" ht="20.25" customHeight="1" spans="11:11">
      <c r="K291" s="221"/>
    </row>
    <row r="292" ht="20.25" customHeight="1" spans="11:11">
      <c r="K292" s="221"/>
    </row>
    <row r="293" ht="20.25" customHeight="1" spans="11:11">
      <c r="K293" s="221"/>
    </row>
    <row r="294" ht="20.25" customHeight="1" spans="11:11">
      <c r="K294" s="221"/>
    </row>
    <row r="295" ht="20.25" customHeight="1" spans="11:11">
      <c r="K295" s="221"/>
    </row>
    <row r="296" ht="20.25" customHeight="1" spans="11:11">
      <c r="K296" s="221"/>
    </row>
    <row r="297" ht="20.25" customHeight="1" spans="11:11">
      <c r="K297" s="221"/>
    </row>
    <row r="298" ht="20.25" customHeight="1" spans="11:11">
      <c r="K298" s="221"/>
    </row>
    <row r="299" ht="20.25" customHeight="1" spans="11:11">
      <c r="K299" s="221"/>
    </row>
    <row r="300" ht="20.25" customHeight="1" spans="11:11">
      <c r="K300" s="221"/>
    </row>
    <row r="301" ht="20.25" customHeight="1" spans="11:11">
      <c r="K301" s="221"/>
    </row>
    <row r="302" ht="20.25" customHeight="1" spans="11:11">
      <c r="K302" s="221"/>
    </row>
    <row r="303" ht="20.25" customHeight="1" spans="11:11">
      <c r="K303" s="221"/>
    </row>
    <row r="304" ht="20.25" customHeight="1" spans="11:11">
      <c r="K304" s="221"/>
    </row>
    <row r="305" ht="20.25" customHeight="1" spans="11:11">
      <c r="K305" s="221"/>
    </row>
    <row r="306" ht="20.25" customHeight="1" spans="11:11">
      <c r="K306" s="221"/>
    </row>
    <row r="307" ht="20.25" customHeight="1" spans="11:11">
      <c r="K307" s="221"/>
    </row>
    <row r="308" ht="20.25" customHeight="1" spans="11:11">
      <c r="K308" s="221"/>
    </row>
    <row r="309" ht="20.25" customHeight="1" spans="11:11">
      <c r="K309" s="221"/>
    </row>
    <row r="310" ht="20.25" customHeight="1" spans="11:11">
      <c r="K310" s="221"/>
    </row>
    <row r="311" ht="20.25" customHeight="1" spans="11:11">
      <c r="K311" s="221"/>
    </row>
    <row r="312" ht="20.25" customHeight="1" spans="11:11">
      <c r="K312" s="221"/>
    </row>
    <row r="313" ht="20.25" customHeight="1" spans="11:11">
      <c r="K313" s="221"/>
    </row>
    <row r="314" customHeight="1" spans="11:11">
      <c r="K314" s="221"/>
    </row>
    <row r="315" customHeight="1" spans="11:11">
      <c r="K315" s="221"/>
    </row>
    <row r="316" customHeight="1" spans="11:11">
      <c r="K316" s="221"/>
    </row>
    <row r="317" customHeight="1" spans="11:11">
      <c r="K317" s="221"/>
    </row>
    <row r="318" customHeight="1" spans="11:11">
      <c r="K318" s="221"/>
    </row>
    <row r="319" customHeight="1" spans="11:11">
      <c r="K319" s="221"/>
    </row>
    <row r="320" customHeight="1" spans="11:11">
      <c r="K320" s="221"/>
    </row>
    <row r="321" customHeight="1" spans="11:11">
      <c r="K321" s="221"/>
    </row>
    <row r="322" customHeight="1" spans="11:11">
      <c r="K322" s="221"/>
    </row>
    <row r="323" customHeight="1" spans="11:11">
      <c r="K323" s="221"/>
    </row>
    <row r="324" customHeight="1" spans="11:11">
      <c r="K324" s="221"/>
    </row>
    <row r="325" customHeight="1" spans="11:11">
      <c r="K325" s="221"/>
    </row>
    <row r="326" customHeight="1" spans="11:11">
      <c r="K326" s="221"/>
    </row>
    <row r="327" customHeight="1" spans="11:11">
      <c r="K327" s="221"/>
    </row>
    <row r="328" customHeight="1" spans="11:11">
      <c r="K328" s="221"/>
    </row>
    <row r="329" customHeight="1" spans="11:11">
      <c r="K329" s="221"/>
    </row>
    <row r="330" customHeight="1" spans="11:11">
      <c r="K330" s="221"/>
    </row>
    <row r="331" customHeight="1" spans="11:11">
      <c r="K331" s="221"/>
    </row>
    <row r="332" customHeight="1" spans="11:11">
      <c r="K332" s="221"/>
    </row>
    <row r="333" customHeight="1" spans="11:11">
      <c r="K333" s="221"/>
    </row>
    <row r="334" customHeight="1" spans="11:11">
      <c r="K334" s="221"/>
    </row>
    <row r="335" customHeight="1" spans="11:11">
      <c r="K335" s="221"/>
    </row>
    <row r="336" customHeight="1" spans="11:11">
      <c r="K336" s="221"/>
    </row>
    <row r="337" customHeight="1" spans="11:11">
      <c r="K337" s="221"/>
    </row>
    <row r="338" customHeight="1" spans="11:11">
      <c r="K338" s="221"/>
    </row>
    <row r="339" customHeight="1" spans="11:11">
      <c r="K339" s="221"/>
    </row>
    <row r="340" customHeight="1" spans="11:11">
      <c r="K340" s="221"/>
    </row>
    <row r="341" customHeight="1" spans="11:11">
      <c r="K341" s="221"/>
    </row>
    <row r="342" customHeight="1" spans="11:11">
      <c r="K342" s="221"/>
    </row>
    <row r="343" customHeight="1" spans="11:11">
      <c r="K343" s="221"/>
    </row>
    <row r="344" customHeight="1" spans="11:11">
      <c r="K344" s="221"/>
    </row>
    <row r="345" customHeight="1" spans="11:11">
      <c r="K345" s="221"/>
    </row>
    <row r="346" customHeight="1" spans="11:11">
      <c r="K346" s="221"/>
    </row>
    <row r="347" customHeight="1" spans="11:11">
      <c r="K347" s="221"/>
    </row>
    <row r="348" customHeight="1" spans="11:11">
      <c r="K348" s="221"/>
    </row>
    <row r="349" customHeight="1" spans="11:11">
      <c r="K349" s="221"/>
    </row>
    <row r="350" customHeight="1" spans="11:11">
      <c r="K350" s="221"/>
    </row>
    <row r="351" customHeight="1" spans="11:11">
      <c r="K351" s="221"/>
    </row>
    <row r="352" customHeight="1" spans="11:11">
      <c r="K352" s="221"/>
    </row>
    <row r="353" customHeight="1" spans="11:11">
      <c r="K353" s="221"/>
    </row>
    <row r="354" customHeight="1" spans="11:11">
      <c r="K354" s="221"/>
    </row>
    <row r="355" customHeight="1" spans="11:11">
      <c r="K355" s="221"/>
    </row>
    <row r="356" customHeight="1" spans="11:11">
      <c r="K356" s="221"/>
    </row>
    <row r="357" customHeight="1" spans="11:11">
      <c r="K357" s="221"/>
    </row>
    <row r="358" customHeight="1" spans="11:11">
      <c r="K358" s="221"/>
    </row>
    <row r="359" customHeight="1" spans="11:11">
      <c r="K359" s="221"/>
    </row>
    <row r="360" customHeight="1" spans="11:11">
      <c r="K360" s="221"/>
    </row>
    <row r="361" customHeight="1" spans="11:11">
      <c r="K361" s="221"/>
    </row>
    <row r="362" customHeight="1" spans="11:11">
      <c r="K362" s="221"/>
    </row>
    <row r="363" customHeight="1" spans="11:11">
      <c r="K363" s="221"/>
    </row>
    <row r="364" customHeight="1" spans="11:11">
      <c r="K364" s="221"/>
    </row>
    <row r="365" customHeight="1" spans="11:11">
      <c r="K365" s="221"/>
    </row>
    <row r="366" customHeight="1" spans="11:11">
      <c r="K366" s="221"/>
    </row>
    <row r="367" customHeight="1" spans="11:11">
      <c r="K367" s="221"/>
    </row>
    <row r="368" customHeight="1" spans="11:11">
      <c r="K368" s="221"/>
    </row>
    <row r="369" customHeight="1" spans="11:11">
      <c r="K369" s="221"/>
    </row>
    <row r="370" customHeight="1" spans="11:11">
      <c r="K370" s="221"/>
    </row>
    <row r="371" customHeight="1" spans="11:11">
      <c r="K371" s="221"/>
    </row>
    <row r="372" customHeight="1" spans="11:11">
      <c r="K372" s="221"/>
    </row>
    <row r="373" customHeight="1" spans="11:11">
      <c r="K373" s="221"/>
    </row>
    <row r="374" customHeight="1" spans="11:11">
      <c r="K374" s="221"/>
    </row>
    <row r="375" customHeight="1" spans="11:11">
      <c r="K375" s="221"/>
    </row>
    <row r="376" customHeight="1" spans="11:11">
      <c r="K376" s="221"/>
    </row>
    <row r="377" customHeight="1" spans="11:11">
      <c r="K377" s="221"/>
    </row>
    <row r="378" customHeight="1" spans="11:11">
      <c r="K378" s="221"/>
    </row>
    <row r="379" customHeight="1" spans="11:11">
      <c r="K379" s="221"/>
    </row>
    <row r="380" customHeight="1" spans="11:11">
      <c r="K380" s="221"/>
    </row>
    <row r="381" customHeight="1" spans="11:11">
      <c r="K381" s="221"/>
    </row>
    <row r="382" customHeight="1" spans="11:11">
      <c r="K382" s="221"/>
    </row>
    <row r="383" customHeight="1" spans="11:11">
      <c r="K383" s="221"/>
    </row>
    <row r="384" customHeight="1" spans="11:11">
      <c r="K384" s="221"/>
    </row>
    <row r="385" customHeight="1" spans="11:11">
      <c r="K385" s="221"/>
    </row>
    <row r="386" customHeight="1" spans="11:11">
      <c r="K386" s="221"/>
    </row>
    <row r="387" customHeight="1" spans="11:11">
      <c r="K387" s="221"/>
    </row>
    <row r="388" customHeight="1" spans="11:11">
      <c r="K388" s="221"/>
    </row>
    <row r="389" customHeight="1" spans="11:11">
      <c r="K389" s="221"/>
    </row>
    <row r="390" customHeight="1" spans="11:11">
      <c r="K390" s="221"/>
    </row>
    <row r="391" customHeight="1" spans="11:11">
      <c r="K391" s="221"/>
    </row>
    <row r="392" customHeight="1" spans="11:11">
      <c r="K392" s="221"/>
    </row>
    <row r="393" customHeight="1" spans="11:11">
      <c r="K393" s="221"/>
    </row>
    <row r="394" customHeight="1" spans="11:11">
      <c r="K394" s="221"/>
    </row>
    <row r="395" customHeight="1" spans="11:11">
      <c r="K395" s="221"/>
    </row>
    <row r="396" customHeight="1" spans="11:11">
      <c r="K396" s="221"/>
    </row>
    <row r="397" customHeight="1" spans="11:11">
      <c r="K397" s="221"/>
    </row>
    <row r="398" customHeight="1" spans="11:11">
      <c r="K398" s="221"/>
    </row>
    <row r="399" customHeight="1" spans="11:11">
      <c r="K399" s="221"/>
    </row>
    <row r="400" customHeight="1" spans="11:11">
      <c r="K400" s="221"/>
    </row>
    <row r="401" customHeight="1" spans="11:11">
      <c r="K401" s="221"/>
    </row>
    <row r="402" customHeight="1" spans="11:11">
      <c r="K402" s="221"/>
    </row>
    <row r="403" customHeight="1" spans="11:11">
      <c r="K403" s="221"/>
    </row>
    <row r="404" customHeight="1" spans="11:11">
      <c r="K404" s="221"/>
    </row>
    <row r="405" customHeight="1" spans="11:11">
      <c r="K405" s="221"/>
    </row>
    <row r="406" customHeight="1" spans="11:11">
      <c r="K406" s="221"/>
    </row>
    <row r="407" customHeight="1" spans="11:11">
      <c r="K407" s="221"/>
    </row>
    <row r="408" customHeight="1" spans="11:11">
      <c r="K408" s="221"/>
    </row>
    <row r="409" customHeight="1" spans="11:11">
      <c r="K409" s="221"/>
    </row>
    <row r="410" customHeight="1" spans="11:11">
      <c r="K410" s="221"/>
    </row>
    <row r="411" customHeight="1" spans="11:11">
      <c r="K411" s="221"/>
    </row>
    <row r="412" customHeight="1" spans="11:11">
      <c r="K412" s="221"/>
    </row>
    <row r="413" customHeight="1" spans="11:11">
      <c r="K413" s="221"/>
    </row>
    <row r="414" customHeight="1" spans="11:11">
      <c r="K414" s="221"/>
    </row>
    <row r="415" customHeight="1" spans="11:11">
      <c r="K415" s="221"/>
    </row>
    <row r="416" customHeight="1" spans="11:11">
      <c r="K416" s="221"/>
    </row>
    <row r="417" customHeight="1" spans="11:11">
      <c r="K417" s="221"/>
    </row>
    <row r="418" customHeight="1" spans="11:11">
      <c r="K418" s="221"/>
    </row>
    <row r="419" customHeight="1" spans="11:11">
      <c r="K419" s="221"/>
    </row>
    <row r="420" customHeight="1" spans="11:11">
      <c r="K420" s="221"/>
    </row>
    <row r="421" customHeight="1" spans="11:11">
      <c r="K421" s="221"/>
    </row>
    <row r="422" customHeight="1" spans="11:11">
      <c r="K422" s="221"/>
    </row>
    <row r="423" customHeight="1" spans="11:11">
      <c r="K423" s="221"/>
    </row>
    <row r="424" customHeight="1" spans="11:11">
      <c r="K424" s="221"/>
    </row>
    <row r="425" customHeight="1" spans="11:11">
      <c r="K425" s="221"/>
    </row>
    <row r="426" customHeight="1" spans="11:11">
      <c r="K426" s="221"/>
    </row>
    <row r="427" customHeight="1" spans="11:11">
      <c r="K427" s="221"/>
    </row>
    <row r="428" customHeight="1" spans="11:11">
      <c r="K428" s="221"/>
    </row>
    <row r="429" customHeight="1" spans="11:11">
      <c r="K429" s="221"/>
    </row>
    <row r="430" customHeight="1" spans="11:11">
      <c r="K430" s="221"/>
    </row>
    <row r="431" customHeight="1" spans="11:11">
      <c r="K431" s="221"/>
    </row>
    <row r="432" customHeight="1" spans="11:11">
      <c r="K432" s="221"/>
    </row>
    <row r="433" customHeight="1" spans="11:11">
      <c r="K433" s="221"/>
    </row>
    <row r="434" customHeight="1" spans="11:11">
      <c r="K434" s="221"/>
    </row>
    <row r="435" customHeight="1" spans="11:11">
      <c r="K435" s="221"/>
    </row>
    <row r="436" customHeight="1" spans="11:11">
      <c r="K436" s="221"/>
    </row>
    <row r="437" customHeight="1" spans="11:11">
      <c r="K437" s="221"/>
    </row>
    <row r="438" customHeight="1" spans="11:11">
      <c r="K438" s="221"/>
    </row>
    <row r="439" customHeight="1" spans="11:11">
      <c r="K439" s="221"/>
    </row>
    <row r="440" customHeight="1" spans="11:11">
      <c r="K440" s="221"/>
    </row>
    <row r="441" customHeight="1" spans="11:11">
      <c r="K441" s="221"/>
    </row>
    <row r="442" customHeight="1" spans="11:11">
      <c r="K442" s="221"/>
    </row>
    <row r="443" customHeight="1" spans="11:11">
      <c r="K443" s="221"/>
    </row>
    <row r="444" customHeight="1" spans="11:11">
      <c r="K444" s="221"/>
    </row>
    <row r="445" customHeight="1" spans="11:11">
      <c r="K445" s="221"/>
    </row>
    <row r="446" customHeight="1" spans="11:11">
      <c r="K446" s="221"/>
    </row>
    <row r="447" customHeight="1" spans="11:11">
      <c r="K447" s="221"/>
    </row>
    <row r="448" customHeight="1" spans="11:11">
      <c r="K448" s="221"/>
    </row>
    <row r="449" customHeight="1" spans="11:11">
      <c r="K449" s="221"/>
    </row>
    <row r="450" customHeight="1" spans="11:11">
      <c r="K450" s="221"/>
    </row>
    <row r="451" customHeight="1" spans="11:11">
      <c r="K451" s="221"/>
    </row>
    <row r="452" customHeight="1" spans="11:11">
      <c r="K452" s="221"/>
    </row>
    <row r="453" customHeight="1" spans="11:11">
      <c r="K453" s="221"/>
    </row>
    <row r="454" customHeight="1" spans="11:11">
      <c r="K454" s="221"/>
    </row>
    <row r="455" customHeight="1" spans="11:11">
      <c r="K455" s="221"/>
    </row>
    <row r="456" customHeight="1" spans="11:11">
      <c r="K456" s="221"/>
    </row>
    <row r="457" customHeight="1" spans="11:11">
      <c r="K457" s="221"/>
    </row>
    <row r="458" customHeight="1" spans="11:11">
      <c r="K458" s="221"/>
    </row>
    <row r="459" customHeight="1" spans="11:11">
      <c r="K459" s="221"/>
    </row>
    <row r="460" customHeight="1" spans="11:11">
      <c r="K460" s="221"/>
    </row>
    <row r="461" customHeight="1" spans="11:11">
      <c r="K461" s="221"/>
    </row>
    <row r="462" customHeight="1" spans="11:11">
      <c r="K462" s="221"/>
    </row>
    <row r="463" customHeight="1" spans="11:11">
      <c r="K463" s="221"/>
    </row>
    <row r="464" customHeight="1" spans="11:11">
      <c r="K464" s="221"/>
    </row>
    <row r="465" customHeight="1" spans="11:11">
      <c r="K465" s="221"/>
    </row>
    <row r="466" customHeight="1" spans="11:11">
      <c r="K466" s="221"/>
    </row>
    <row r="467" customHeight="1" spans="11:11">
      <c r="K467" s="221"/>
    </row>
    <row r="468" customHeight="1" spans="11:11">
      <c r="K468" s="221"/>
    </row>
    <row r="469" customHeight="1" spans="11:11">
      <c r="K469" s="221"/>
    </row>
    <row r="470" customHeight="1" spans="11:11">
      <c r="K470" s="221"/>
    </row>
    <row r="471" customHeight="1" spans="11:11">
      <c r="K471" s="221"/>
    </row>
    <row r="472" customHeight="1" spans="11:11">
      <c r="K472" s="221"/>
    </row>
    <row r="473" customHeight="1" spans="11:11">
      <c r="K473" s="221"/>
    </row>
    <row r="474" customHeight="1" spans="11:11">
      <c r="K474" s="221"/>
    </row>
    <row r="475" customHeight="1" spans="11:11">
      <c r="K475" s="221"/>
    </row>
    <row r="476" customHeight="1" spans="11:11">
      <c r="K476" s="221"/>
    </row>
    <row r="477" customHeight="1" spans="11:11">
      <c r="K477" s="221"/>
    </row>
    <row r="478" customHeight="1" spans="11:11">
      <c r="K478" s="221"/>
    </row>
    <row r="479" customHeight="1" spans="11:11">
      <c r="K479" s="221"/>
    </row>
    <row r="480" customHeight="1" spans="11:11">
      <c r="K480" s="221"/>
    </row>
    <row r="481" customHeight="1" spans="11:11">
      <c r="K481" s="221"/>
    </row>
    <row r="482" customHeight="1" spans="11:11">
      <c r="K482" s="221"/>
    </row>
    <row r="483" customHeight="1" spans="11:11">
      <c r="K483" s="221"/>
    </row>
    <row r="484" customHeight="1" spans="11:11">
      <c r="K484" s="221"/>
    </row>
    <row r="485" customHeight="1" spans="11:11">
      <c r="K485" s="221"/>
    </row>
    <row r="486" customHeight="1" spans="11:11">
      <c r="K486" s="221"/>
    </row>
    <row r="487" customHeight="1" spans="11:11">
      <c r="K487" s="221"/>
    </row>
    <row r="488" customHeight="1" spans="11:11">
      <c r="K488" s="221"/>
    </row>
    <row r="489" customHeight="1" spans="11:11">
      <c r="K489" s="221"/>
    </row>
    <row r="490" customHeight="1" spans="11:11">
      <c r="K490" s="221"/>
    </row>
    <row r="491" customHeight="1" spans="11:11">
      <c r="K491" s="221"/>
    </row>
    <row r="492" customHeight="1" spans="11:11">
      <c r="K492" s="221"/>
    </row>
    <row r="493" customHeight="1" spans="11:11">
      <c r="K493" s="221"/>
    </row>
    <row r="494" customHeight="1" spans="11:11">
      <c r="K494" s="221"/>
    </row>
    <row r="495" customHeight="1" spans="11:11">
      <c r="K495" s="221"/>
    </row>
    <row r="496" customHeight="1" spans="11:11">
      <c r="K496" s="221"/>
    </row>
    <row r="497" customHeight="1" spans="11:11">
      <c r="K497" s="221"/>
    </row>
    <row r="498" customHeight="1" spans="11:11">
      <c r="K498" s="221"/>
    </row>
    <row r="499" customHeight="1" spans="11:11">
      <c r="K499" s="221"/>
    </row>
    <row r="500" customHeight="1" spans="11:11">
      <c r="K500" s="221"/>
    </row>
    <row r="501" customHeight="1" spans="11:11">
      <c r="K501" s="221"/>
    </row>
    <row r="502" customHeight="1" spans="11:11">
      <c r="K502" s="221"/>
    </row>
    <row r="503" customHeight="1" spans="11:11">
      <c r="K503" s="221"/>
    </row>
    <row r="504" customHeight="1" spans="11:11">
      <c r="K504" s="221"/>
    </row>
    <row r="505" customHeight="1" spans="11:11">
      <c r="K505" s="221"/>
    </row>
    <row r="506" customHeight="1" spans="11:11">
      <c r="K506" s="221"/>
    </row>
    <row r="507" customHeight="1" spans="11:11">
      <c r="K507" s="221"/>
    </row>
    <row r="508" customHeight="1" spans="11:11">
      <c r="K508" s="221"/>
    </row>
    <row r="509" customHeight="1" spans="11:11">
      <c r="K509" s="221"/>
    </row>
    <row r="510" customHeight="1" spans="11:11">
      <c r="K510" s="221"/>
    </row>
    <row r="511" customHeight="1" spans="11:11">
      <c r="K511" s="221"/>
    </row>
    <row r="512" customHeight="1" spans="11:11">
      <c r="K512" s="221"/>
    </row>
    <row r="513" customHeight="1" spans="11:11">
      <c r="K513" s="221"/>
    </row>
    <row r="514" customHeight="1" spans="11:11">
      <c r="K514" s="221"/>
    </row>
    <row r="515" customHeight="1" spans="11:11">
      <c r="K515" s="221"/>
    </row>
    <row r="516" customHeight="1" spans="11:11">
      <c r="K516" s="221"/>
    </row>
    <row r="517" customHeight="1" spans="11:11">
      <c r="K517" s="221"/>
    </row>
    <row r="518" customHeight="1" spans="11:11">
      <c r="K518" s="221"/>
    </row>
    <row r="519" customHeight="1" spans="11:11">
      <c r="K519" s="221"/>
    </row>
    <row r="520" customHeight="1" spans="11:11">
      <c r="K520" s="221"/>
    </row>
    <row r="521" customHeight="1" spans="11:11">
      <c r="K521" s="221"/>
    </row>
    <row r="522" customHeight="1" spans="11:11">
      <c r="K522" s="221"/>
    </row>
    <row r="523" customHeight="1" spans="11:11">
      <c r="K523" s="221"/>
    </row>
    <row r="524" customHeight="1" spans="11:11">
      <c r="K524" s="221"/>
    </row>
    <row r="525" customHeight="1" spans="11:11">
      <c r="K525" s="221"/>
    </row>
    <row r="526" customHeight="1" spans="11:11">
      <c r="K526" s="221"/>
    </row>
    <row r="527" customHeight="1" spans="11:11">
      <c r="K527" s="221"/>
    </row>
    <row r="528" customHeight="1" spans="11:11">
      <c r="K528" s="221"/>
    </row>
    <row r="529" customHeight="1" spans="11:11">
      <c r="K529" s="221"/>
    </row>
    <row r="530" customHeight="1" spans="11:11">
      <c r="K530" s="221"/>
    </row>
    <row r="531" customHeight="1" spans="11:11">
      <c r="K531" s="221"/>
    </row>
    <row r="532" customHeight="1" spans="11:11">
      <c r="K532" s="221"/>
    </row>
    <row r="533" customHeight="1" spans="11:11">
      <c r="K533" s="221"/>
    </row>
    <row r="534" customHeight="1" spans="11:11">
      <c r="K534" s="221"/>
    </row>
    <row r="535" customHeight="1" spans="11:11">
      <c r="K535" s="221"/>
    </row>
    <row r="536" customHeight="1" spans="11:11">
      <c r="K536" s="221"/>
    </row>
    <row r="537" customHeight="1" spans="11:11">
      <c r="K537" s="221"/>
    </row>
    <row r="538" customHeight="1" spans="11:11">
      <c r="K538" s="221"/>
    </row>
    <row r="539" customHeight="1" spans="11:11">
      <c r="K539" s="221"/>
    </row>
    <row r="540" customHeight="1" spans="11:11">
      <c r="K540" s="221"/>
    </row>
    <row r="541" customHeight="1" spans="11:11">
      <c r="K541" s="221"/>
    </row>
    <row r="542" customHeight="1" spans="11:11">
      <c r="K542" s="221"/>
    </row>
    <row r="543" customHeight="1" spans="11:11">
      <c r="K543" s="221"/>
    </row>
    <row r="544" customHeight="1" spans="11:11">
      <c r="K544" s="221"/>
    </row>
    <row r="545" customHeight="1" spans="11:11">
      <c r="K545" s="221"/>
    </row>
    <row r="546" customHeight="1" spans="11:11">
      <c r="K546" s="221"/>
    </row>
    <row r="547" customHeight="1" spans="11:11">
      <c r="K547" s="221"/>
    </row>
    <row r="548" customHeight="1" spans="11:11">
      <c r="K548" s="221"/>
    </row>
    <row r="549" customHeight="1" spans="11:11">
      <c r="K549" s="221"/>
    </row>
    <row r="550" customHeight="1" spans="11:11">
      <c r="K550" s="221"/>
    </row>
    <row r="551" customHeight="1" spans="11:11">
      <c r="K551" s="221"/>
    </row>
    <row r="552" customHeight="1" spans="11:11">
      <c r="K552" s="221"/>
    </row>
    <row r="553" customHeight="1" spans="11:11">
      <c r="K553" s="221"/>
    </row>
    <row r="554" customHeight="1" spans="11:11">
      <c r="K554" s="221"/>
    </row>
    <row r="555" customHeight="1" spans="11:11">
      <c r="K555" s="221"/>
    </row>
    <row r="556" customHeight="1" spans="11:11">
      <c r="K556" s="221"/>
    </row>
    <row r="557" customHeight="1" spans="11:11">
      <c r="K557" s="221"/>
    </row>
    <row r="558" customHeight="1" spans="11:11">
      <c r="K558" s="221"/>
    </row>
    <row r="559" customHeight="1" spans="11:11">
      <c r="K559" s="221"/>
    </row>
    <row r="560" customHeight="1" spans="11:11">
      <c r="K560" s="221"/>
    </row>
    <row r="561" customHeight="1" spans="11:11">
      <c r="K561" s="221"/>
    </row>
    <row r="562" customHeight="1" spans="11:11">
      <c r="K562" s="221"/>
    </row>
    <row r="563" customHeight="1" spans="11:11">
      <c r="K563" s="221"/>
    </row>
    <row r="564" customHeight="1" spans="11:11">
      <c r="K564" s="221"/>
    </row>
    <row r="565" customHeight="1" spans="11:11">
      <c r="K565" s="221"/>
    </row>
    <row r="566" customHeight="1" spans="11:11">
      <c r="K566" s="221"/>
    </row>
    <row r="567" customHeight="1" spans="11:11">
      <c r="K567" s="221"/>
    </row>
    <row r="568" customHeight="1" spans="11:11">
      <c r="K568" s="221"/>
    </row>
    <row r="569" customHeight="1" spans="11:11">
      <c r="K569" s="221"/>
    </row>
    <row r="570" customHeight="1" spans="11:11">
      <c r="K570" s="221"/>
    </row>
    <row r="571" customHeight="1" spans="11:11">
      <c r="K571" s="221"/>
    </row>
    <row r="572" customHeight="1" spans="11:11">
      <c r="K572" s="221"/>
    </row>
    <row r="573" customHeight="1" spans="11:11">
      <c r="K573" s="221"/>
    </row>
    <row r="574" customHeight="1" spans="11:11">
      <c r="K574" s="221"/>
    </row>
    <row r="575" customHeight="1" spans="11:11">
      <c r="K575" s="221"/>
    </row>
    <row r="576" customHeight="1" spans="11:11">
      <c r="K576" s="221"/>
    </row>
    <row r="577" customHeight="1" spans="11:11">
      <c r="K577" s="221"/>
    </row>
    <row r="578" customHeight="1" spans="11:11">
      <c r="K578" s="221"/>
    </row>
    <row r="579" customHeight="1" spans="11:11">
      <c r="K579" s="221"/>
    </row>
    <row r="580" customHeight="1" spans="11:11">
      <c r="K580" s="221"/>
    </row>
    <row r="581" customHeight="1" spans="11:11">
      <c r="K581" s="221"/>
    </row>
    <row r="582" customHeight="1" spans="11:11">
      <c r="K582" s="221"/>
    </row>
    <row r="583" customHeight="1" spans="11:11">
      <c r="K583" s="221"/>
    </row>
    <row r="584" customHeight="1" spans="11:11">
      <c r="K584" s="221"/>
    </row>
    <row r="585" customHeight="1" spans="11:11">
      <c r="K585" s="221"/>
    </row>
    <row r="586" customHeight="1" spans="11:11">
      <c r="K586" s="221"/>
    </row>
    <row r="587" customHeight="1" spans="11:11">
      <c r="K587" s="221"/>
    </row>
    <row r="588" customHeight="1" spans="11:11">
      <c r="K588" s="221"/>
    </row>
    <row r="589" customHeight="1" spans="11:11">
      <c r="K589" s="221"/>
    </row>
    <row r="590" customHeight="1" spans="11:11">
      <c r="K590" s="221"/>
    </row>
    <row r="591" customHeight="1" spans="11:11">
      <c r="K591" s="221"/>
    </row>
    <row r="592" customHeight="1" spans="11:11">
      <c r="K592" s="221"/>
    </row>
    <row r="593" customHeight="1" spans="11:11">
      <c r="K593" s="221"/>
    </row>
    <row r="594" customHeight="1" spans="11:11">
      <c r="K594" s="221"/>
    </row>
    <row r="595" customHeight="1" spans="11:11">
      <c r="K595" s="221"/>
    </row>
    <row r="596" customHeight="1" spans="11:11">
      <c r="K596" s="221"/>
    </row>
    <row r="597" customHeight="1" spans="11:11">
      <c r="K597" s="221"/>
    </row>
    <row r="598" customHeight="1" spans="11:11">
      <c r="K598" s="221"/>
    </row>
    <row r="599" customHeight="1" spans="11:11">
      <c r="K599" s="221"/>
    </row>
    <row r="600" customHeight="1" spans="11:11">
      <c r="K600" s="221"/>
    </row>
    <row r="601" customHeight="1" spans="11:11">
      <c r="K601" s="221"/>
    </row>
    <row r="602" customHeight="1" spans="11:11">
      <c r="K602" s="221"/>
    </row>
    <row r="603" customHeight="1" spans="11:11">
      <c r="K603" s="221"/>
    </row>
    <row r="604" customHeight="1" spans="11:11">
      <c r="K604" s="221"/>
    </row>
    <row r="605" customHeight="1" spans="11:11">
      <c r="K605" s="221"/>
    </row>
    <row r="606" customHeight="1" spans="11:11">
      <c r="K606" s="221"/>
    </row>
    <row r="607" customHeight="1" spans="11:11">
      <c r="K607" s="221"/>
    </row>
    <row r="608" customHeight="1" spans="11:11">
      <c r="K608" s="221"/>
    </row>
    <row r="609" customHeight="1" spans="11:11">
      <c r="K609" s="221"/>
    </row>
    <row r="610" customHeight="1" spans="11:11">
      <c r="K610" s="221"/>
    </row>
    <row r="611" customHeight="1" spans="11:11">
      <c r="K611" s="221"/>
    </row>
    <row r="612" customHeight="1" spans="11:11">
      <c r="K612" s="221"/>
    </row>
    <row r="613" customHeight="1" spans="11:11">
      <c r="K613" s="221"/>
    </row>
    <row r="614" customHeight="1" spans="11:11">
      <c r="K614" s="221"/>
    </row>
    <row r="615" customHeight="1" spans="11:11">
      <c r="K615" s="221"/>
    </row>
    <row r="616" customHeight="1" spans="11:11">
      <c r="K616" s="221"/>
    </row>
    <row r="617" customHeight="1" spans="11:11">
      <c r="K617" s="221"/>
    </row>
    <row r="618" customHeight="1" spans="11:11">
      <c r="K618" s="221"/>
    </row>
    <row r="619" customHeight="1" spans="11:11">
      <c r="K619" s="221"/>
    </row>
    <row r="620" customHeight="1" spans="11:11">
      <c r="K620" s="221"/>
    </row>
    <row r="621" customHeight="1" spans="11:11">
      <c r="K621" s="221"/>
    </row>
    <row r="622" customHeight="1" spans="11:11">
      <c r="K622" s="221"/>
    </row>
    <row r="623" customHeight="1" spans="11:11">
      <c r="K623" s="221"/>
    </row>
    <row r="624" customHeight="1" spans="11:11">
      <c r="K624" s="221"/>
    </row>
    <row r="625" customHeight="1" spans="11:11">
      <c r="K625" s="221"/>
    </row>
    <row r="626" customHeight="1" spans="11:11">
      <c r="K626" s="221"/>
    </row>
    <row r="627" customHeight="1" spans="11:11">
      <c r="K627" s="221"/>
    </row>
    <row r="628" customHeight="1" spans="11:11">
      <c r="K628" s="221"/>
    </row>
    <row r="629" customHeight="1" spans="11:11">
      <c r="K629" s="221"/>
    </row>
    <row r="630" customHeight="1" spans="11:11">
      <c r="K630" s="221"/>
    </row>
    <row r="631" customHeight="1" spans="11:11">
      <c r="K631" s="221"/>
    </row>
    <row r="632" customHeight="1" spans="11:11">
      <c r="K632" s="221"/>
    </row>
    <row r="633" customHeight="1" spans="11:11">
      <c r="K633" s="221"/>
    </row>
    <row r="634" customHeight="1" spans="11:11">
      <c r="K634" s="221"/>
    </row>
    <row r="635" customHeight="1" spans="11:11">
      <c r="K635" s="221"/>
    </row>
    <row r="636" customHeight="1" spans="11:11">
      <c r="K636" s="221"/>
    </row>
    <row r="637" customHeight="1" spans="11:11">
      <c r="K637" s="221"/>
    </row>
    <row r="638" customHeight="1" spans="11:11">
      <c r="K638" s="221"/>
    </row>
    <row r="639" customHeight="1" spans="11:11">
      <c r="K639" s="221"/>
    </row>
    <row r="640" customHeight="1" spans="11:11">
      <c r="K640" s="221"/>
    </row>
    <row r="641" customHeight="1" spans="11:11">
      <c r="K641" s="221"/>
    </row>
    <row r="642" customHeight="1" spans="11:11">
      <c r="K642" s="221"/>
    </row>
    <row r="643" customHeight="1" spans="11:11">
      <c r="K643" s="221"/>
    </row>
    <row r="644" customHeight="1" spans="11:11">
      <c r="K644" s="221"/>
    </row>
    <row r="645" customHeight="1" spans="11:11">
      <c r="K645" s="221"/>
    </row>
    <row r="646" customHeight="1" spans="11:11">
      <c r="K646" s="221"/>
    </row>
    <row r="647" customHeight="1" spans="11:11">
      <c r="K647" s="221"/>
    </row>
    <row r="648" customHeight="1" spans="11:11">
      <c r="K648" s="221"/>
    </row>
    <row r="649" customHeight="1" spans="11:11">
      <c r="K649" s="221"/>
    </row>
    <row r="650" customHeight="1" spans="11:11">
      <c r="K650" s="221"/>
    </row>
    <row r="651" customHeight="1" spans="11:11">
      <c r="K651" s="221"/>
    </row>
    <row r="652" customHeight="1" spans="11:11">
      <c r="K652" s="221"/>
    </row>
    <row r="653" customHeight="1" spans="11:11">
      <c r="K653" s="221"/>
    </row>
    <row r="654" customHeight="1" spans="11:11">
      <c r="K654" s="221"/>
    </row>
    <row r="655" customHeight="1" spans="11:11">
      <c r="K655" s="221"/>
    </row>
    <row r="656" customHeight="1" spans="11:11">
      <c r="K656" s="221"/>
    </row>
    <row r="657" customHeight="1" spans="11:11">
      <c r="K657" s="221"/>
    </row>
    <row r="658" customHeight="1" spans="11:11">
      <c r="K658" s="221"/>
    </row>
    <row r="659" customHeight="1" spans="11:11">
      <c r="K659" s="221"/>
    </row>
    <row r="660" customHeight="1" spans="11:11">
      <c r="K660" s="221"/>
    </row>
    <row r="661" customHeight="1" spans="11:11">
      <c r="K661" s="221"/>
    </row>
    <row r="662" customHeight="1" spans="11:11">
      <c r="K662" s="221"/>
    </row>
    <row r="663" customHeight="1" spans="11:11">
      <c r="K663" s="221"/>
    </row>
    <row r="664" customHeight="1" spans="11:11">
      <c r="K664" s="221"/>
    </row>
    <row r="665" customHeight="1" spans="11:11">
      <c r="K665" s="221"/>
    </row>
    <row r="666" customHeight="1" spans="11:11">
      <c r="K666" s="221"/>
    </row>
    <row r="667" customHeight="1" spans="11:11">
      <c r="K667" s="221"/>
    </row>
    <row r="668" customHeight="1" spans="11:11">
      <c r="K668" s="221"/>
    </row>
    <row r="669" customHeight="1" spans="11:11">
      <c r="K669" s="221"/>
    </row>
    <row r="670" customHeight="1" spans="11:11">
      <c r="K670" s="221"/>
    </row>
    <row r="671" customHeight="1" spans="11:11">
      <c r="K671" s="221"/>
    </row>
    <row r="672" customHeight="1" spans="11:11">
      <c r="K672" s="221"/>
    </row>
    <row r="673" customHeight="1" spans="11:11">
      <c r="K673" s="221"/>
    </row>
    <row r="674" customHeight="1" spans="11:11">
      <c r="K674" s="221"/>
    </row>
    <row r="675" customHeight="1" spans="11:11">
      <c r="K675" s="221"/>
    </row>
    <row r="676" customHeight="1" spans="11:11">
      <c r="K676" s="221"/>
    </row>
    <row r="677" customHeight="1" spans="11:11">
      <c r="K677" s="221"/>
    </row>
    <row r="678" customHeight="1" spans="11:11">
      <c r="K678" s="221"/>
    </row>
    <row r="679" customHeight="1" spans="11:11">
      <c r="K679" s="221"/>
    </row>
    <row r="680" customHeight="1" spans="11:11">
      <c r="K680" s="221"/>
    </row>
    <row r="681" customHeight="1" spans="11:11">
      <c r="K681" s="221"/>
    </row>
    <row r="682" customHeight="1" spans="11:11">
      <c r="K682" s="221"/>
    </row>
    <row r="683" customHeight="1" spans="11:11">
      <c r="K683" s="221"/>
    </row>
    <row r="684" customHeight="1" spans="11:11">
      <c r="K684" s="221"/>
    </row>
    <row r="685" customHeight="1" spans="11:11">
      <c r="K685" s="221"/>
    </row>
    <row r="686" customHeight="1" spans="11:11">
      <c r="K686" s="221"/>
    </row>
    <row r="687" customHeight="1" spans="11:11">
      <c r="K687" s="221"/>
    </row>
    <row r="688" customHeight="1" spans="11:11">
      <c r="K688" s="221"/>
    </row>
    <row r="689" customHeight="1" spans="11:11">
      <c r="K689" s="221"/>
    </row>
    <row r="690" customHeight="1" spans="11:11">
      <c r="K690" s="221"/>
    </row>
    <row r="691" customHeight="1" spans="11:11">
      <c r="K691" s="221"/>
    </row>
    <row r="692" customHeight="1" spans="11:11">
      <c r="K692" s="221"/>
    </row>
    <row r="693" customHeight="1" spans="11:11">
      <c r="K693" s="221"/>
    </row>
    <row r="694" customHeight="1" spans="11:11">
      <c r="K694" s="221"/>
    </row>
    <row r="695" customHeight="1" spans="11:11">
      <c r="K695" s="221"/>
    </row>
    <row r="696" customHeight="1" spans="11:11">
      <c r="K696" s="221"/>
    </row>
    <row r="697" customHeight="1" spans="11:11">
      <c r="K697" s="221"/>
    </row>
    <row r="698" customHeight="1" spans="11:11">
      <c r="K698" s="221"/>
    </row>
    <row r="699" customHeight="1" spans="11:11">
      <c r="K699" s="221"/>
    </row>
    <row r="700" customHeight="1" spans="11:11">
      <c r="K700" s="221"/>
    </row>
    <row r="701" customHeight="1" spans="11:11">
      <c r="K701" s="221"/>
    </row>
    <row r="702" customHeight="1" spans="11:11">
      <c r="K702" s="221"/>
    </row>
    <row r="703" customHeight="1" spans="11:11">
      <c r="K703" s="221"/>
    </row>
    <row r="704" customHeight="1" spans="11:11">
      <c r="K704" s="221"/>
    </row>
    <row r="705" customHeight="1" spans="11:11">
      <c r="K705" s="221"/>
    </row>
    <row r="706" customHeight="1" spans="11:11">
      <c r="K706" s="221"/>
    </row>
    <row r="707" customHeight="1" spans="11:11">
      <c r="K707" s="221"/>
    </row>
    <row r="708" customHeight="1" spans="11:11">
      <c r="K708" s="221"/>
    </row>
    <row r="709" customHeight="1" spans="11:11">
      <c r="K709" s="221"/>
    </row>
    <row r="710" customHeight="1" spans="11:11">
      <c r="K710" s="221"/>
    </row>
    <row r="711" customHeight="1" spans="11:11">
      <c r="K711" s="221"/>
    </row>
    <row r="712" customHeight="1" spans="11:11">
      <c r="K712" s="221"/>
    </row>
    <row r="713" customHeight="1" spans="11:11">
      <c r="K713" s="221"/>
    </row>
    <row r="714" customHeight="1" spans="11:11">
      <c r="K714" s="221"/>
    </row>
    <row r="715" customHeight="1" spans="11:11">
      <c r="K715" s="221"/>
    </row>
    <row r="716" customHeight="1" spans="11:11">
      <c r="K716" s="221"/>
    </row>
    <row r="717" customHeight="1" spans="11:11">
      <c r="K717" s="221"/>
    </row>
    <row r="718" customHeight="1" spans="11:11">
      <c r="K718" s="221"/>
    </row>
    <row r="719" customHeight="1" spans="11:11">
      <c r="K719" s="221"/>
    </row>
    <row r="720" customHeight="1" spans="11:11">
      <c r="K720" s="221"/>
    </row>
    <row r="721" customHeight="1" spans="11:11">
      <c r="K721" s="221"/>
    </row>
    <row r="722" customHeight="1" spans="11:11">
      <c r="K722" s="221"/>
    </row>
    <row r="723" customHeight="1" spans="11:11">
      <c r="K723" s="221"/>
    </row>
    <row r="724" customHeight="1" spans="11:11">
      <c r="K724" s="221"/>
    </row>
    <row r="725" customHeight="1" spans="11:11">
      <c r="K725" s="221"/>
    </row>
    <row r="726" customHeight="1" spans="11:11">
      <c r="K726" s="221"/>
    </row>
    <row r="727" customHeight="1" spans="11:11">
      <c r="K727" s="221"/>
    </row>
    <row r="728" customHeight="1" spans="11:11">
      <c r="K728" s="221"/>
    </row>
    <row r="729" customHeight="1" spans="11:11">
      <c r="K729" s="221"/>
    </row>
    <row r="730" customHeight="1" spans="11:11">
      <c r="K730" s="221"/>
    </row>
    <row r="731" customHeight="1" spans="11:11">
      <c r="K731" s="221"/>
    </row>
    <row r="732" customHeight="1" spans="11:11">
      <c r="K732" s="221"/>
    </row>
    <row r="733" customHeight="1" spans="11:11">
      <c r="K733" s="221"/>
    </row>
    <row r="734" customHeight="1" spans="11:11">
      <c r="K734" s="221"/>
    </row>
    <row r="735" customHeight="1" spans="11:11">
      <c r="K735" s="221"/>
    </row>
    <row r="736" customHeight="1" spans="11:11">
      <c r="K736" s="221"/>
    </row>
    <row r="737" customHeight="1" spans="11:11">
      <c r="K737" s="221"/>
    </row>
    <row r="738" customHeight="1" spans="11:11">
      <c r="K738" s="221"/>
    </row>
    <row r="739" customHeight="1" spans="11:11">
      <c r="K739" s="221"/>
    </row>
    <row r="740" customHeight="1" spans="11:11">
      <c r="K740" s="221"/>
    </row>
    <row r="741" customHeight="1" spans="11:11">
      <c r="K741" s="221"/>
    </row>
    <row r="742" customHeight="1" spans="11:11">
      <c r="K742" s="221"/>
    </row>
    <row r="743" customHeight="1" spans="11:11">
      <c r="K743" s="221"/>
    </row>
    <row r="744" customHeight="1" spans="11:11">
      <c r="K744" s="221"/>
    </row>
    <row r="745" customHeight="1" spans="11:11">
      <c r="K745" s="221"/>
    </row>
    <row r="746" customHeight="1" spans="11:11">
      <c r="K746" s="221"/>
    </row>
    <row r="747" customHeight="1" spans="11:11">
      <c r="K747" s="221"/>
    </row>
    <row r="748" customHeight="1" spans="11:11">
      <c r="K748" s="221"/>
    </row>
    <row r="749" customHeight="1" spans="11:11">
      <c r="K749" s="221"/>
    </row>
    <row r="750" customHeight="1" spans="11:11">
      <c r="K750" s="221"/>
    </row>
    <row r="751" customHeight="1" spans="11:11">
      <c r="K751" s="221"/>
    </row>
    <row r="752" customHeight="1" spans="11:11">
      <c r="K752" s="221"/>
    </row>
    <row r="753" customHeight="1" spans="11:11">
      <c r="K753" s="221"/>
    </row>
    <row r="754" customHeight="1" spans="11:11">
      <c r="K754" s="221"/>
    </row>
    <row r="755" customHeight="1" spans="11:11">
      <c r="K755" s="221"/>
    </row>
    <row r="756" customHeight="1" spans="11:11">
      <c r="K756" s="221"/>
    </row>
    <row r="757" customHeight="1" spans="11:11">
      <c r="K757" s="221"/>
    </row>
    <row r="758" customHeight="1" spans="11:11">
      <c r="K758" s="221"/>
    </row>
    <row r="759" customHeight="1" spans="11:11">
      <c r="K759" s="221"/>
    </row>
    <row r="760" customHeight="1" spans="11:11">
      <c r="K760" s="221"/>
    </row>
    <row r="761" customHeight="1" spans="11:11">
      <c r="K761" s="221"/>
    </row>
    <row r="762" customHeight="1" spans="11:11">
      <c r="K762" s="221"/>
    </row>
    <row r="763" customHeight="1" spans="11:11">
      <c r="K763" s="221"/>
    </row>
    <row r="764" customHeight="1" spans="11:11">
      <c r="K764" s="221"/>
    </row>
    <row r="765" customHeight="1" spans="11:11">
      <c r="K765" s="221"/>
    </row>
    <row r="766" customHeight="1" spans="11:11">
      <c r="K766" s="221"/>
    </row>
    <row r="767" customHeight="1" spans="11:11">
      <c r="K767" s="221"/>
    </row>
    <row r="768" customHeight="1" spans="11:11">
      <c r="K768" s="221"/>
    </row>
    <row r="769" customHeight="1" spans="11:11">
      <c r="K769" s="221"/>
    </row>
    <row r="770" customHeight="1" spans="11:11">
      <c r="K770" s="221"/>
    </row>
    <row r="771" customHeight="1" spans="11:11">
      <c r="K771" s="221"/>
    </row>
    <row r="772" customHeight="1" spans="11:11">
      <c r="K772" s="221"/>
    </row>
    <row r="773" customHeight="1" spans="11:11">
      <c r="K773" s="221"/>
    </row>
    <row r="774" customHeight="1" spans="11:11">
      <c r="K774" s="221"/>
    </row>
    <row r="775" customHeight="1" spans="11:11">
      <c r="K775" s="221"/>
    </row>
    <row r="776" customHeight="1" spans="11:11">
      <c r="K776" s="221"/>
    </row>
    <row r="777" customHeight="1" spans="11:11">
      <c r="K777" s="221"/>
    </row>
    <row r="778" customHeight="1" spans="11:11">
      <c r="K778" s="221"/>
    </row>
    <row r="779" customHeight="1" spans="11:11">
      <c r="K779" s="221"/>
    </row>
    <row r="780" customHeight="1" spans="11:11">
      <c r="K780" s="221"/>
    </row>
    <row r="781" customHeight="1" spans="11:11">
      <c r="K781" s="221"/>
    </row>
    <row r="782" customHeight="1" spans="11:11">
      <c r="K782" s="221"/>
    </row>
    <row r="783" customHeight="1" spans="11:11">
      <c r="K783" s="221"/>
    </row>
    <row r="784" customHeight="1" spans="11:11">
      <c r="K784" s="221"/>
    </row>
    <row r="785" customHeight="1" spans="11:11">
      <c r="K785" s="221"/>
    </row>
    <row r="786" customHeight="1" spans="11:11">
      <c r="K786" s="221"/>
    </row>
    <row r="787" customHeight="1" spans="11:11">
      <c r="K787" s="221"/>
    </row>
    <row r="788" customHeight="1" spans="11:11">
      <c r="K788" s="221"/>
    </row>
    <row r="789" customHeight="1" spans="11:11">
      <c r="K789" s="221"/>
    </row>
    <row r="790" customHeight="1" spans="11:11">
      <c r="K790" s="221"/>
    </row>
    <row r="791" customHeight="1" spans="11:11">
      <c r="K791" s="221"/>
    </row>
    <row r="792" customHeight="1" spans="11:11">
      <c r="K792" s="221"/>
    </row>
    <row r="793" customHeight="1" spans="11:11">
      <c r="K793" s="221"/>
    </row>
    <row r="794" customHeight="1" spans="11:11">
      <c r="K794" s="221"/>
    </row>
    <row r="795" customHeight="1" spans="11:11">
      <c r="K795" s="221"/>
    </row>
    <row r="796" customHeight="1" spans="11:11">
      <c r="K796" s="221"/>
    </row>
    <row r="797" customHeight="1" spans="11:11">
      <c r="K797" s="221"/>
    </row>
    <row r="798" customHeight="1" spans="11:11">
      <c r="K798" s="221"/>
    </row>
    <row r="799" customHeight="1" spans="11:11">
      <c r="K799" s="221"/>
    </row>
    <row r="800" customHeight="1" spans="11:11">
      <c r="K800" s="221"/>
    </row>
    <row r="801" customHeight="1" spans="11:11">
      <c r="K801" s="221"/>
    </row>
    <row r="802" customHeight="1" spans="11:11">
      <c r="K802" s="221"/>
    </row>
    <row r="803" customHeight="1" spans="11:11">
      <c r="K803" s="221"/>
    </row>
    <row r="804" customHeight="1" spans="11:11">
      <c r="K804" s="221"/>
    </row>
    <row r="805" customHeight="1" spans="11:11">
      <c r="K805" s="221"/>
    </row>
    <row r="806" customHeight="1" spans="11:11">
      <c r="K806" s="221"/>
    </row>
    <row r="807" customHeight="1" spans="11:11">
      <c r="K807" s="221"/>
    </row>
    <row r="808" customHeight="1" spans="11:11">
      <c r="K808" s="221"/>
    </row>
    <row r="809" customHeight="1" spans="11:11">
      <c r="K809" s="221"/>
    </row>
    <row r="810" customHeight="1" spans="11:11">
      <c r="K810" s="221"/>
    </row>
    <row r="811" customHeight="1" spans="11:11">
      <c r="K811" s="221"/>
    </row>
    <row r="812" customHeight="1" spans="11:11">
      <c r="K812" s="221"/>
    </row>
    <row r="813" customHeight="1" spans="11:11">
      <c r="K813" s="221"/>
    </row>
    <row r="814" customHeight="1" spans="11:11">
      <c r="K814" s="221"/>
    </row>
    <row r="815" customHeight="1" spans="11:11">
      <c r="K815" s="221"/>
    </row>
    <row r="816" customHeight="1" spans="11:11">
      <c r="K816" s="221"/>
    </row>
    <row r="817" customHeight="1" spans="11:11">
      <c r="K817" s="221"/>
    </row>
    <row r="818" customHeight="1" spans="11:11">
      <c r="K818" s="221"/>
    </row>
    <row r="819" customHeight="1" spans="11:11">
      <c r="K819" s="221"/>
    </row>
    <row r="820" customHeight="1" spans="11:11">
      <c r="K820" s="221"/>
    </row>
    <row r="821" customHeight="1" spans="11:11">
      <c r="K821" s="221"/>
    </row>
    <row r="822" customHeight="1" spans="11:11">
      <c r="K822" s="221"/>
    </row>
    <row r="823" customHeight="1" spans="11:11">
      <c r="K823" s="221"/>
    </row>
    <row r="824" customHeight="1" spans="11:11">
      <c r="K824" s="221"/>
    </row>
    <row r="825" customHeight="1" spans="11:11">
      <c r="K825" s="221"/>
    </row>
    <row r="826" customHeight="1" spans="11:11">
      <c r="K826" s="221"/>
    </row>
    <row r="827" customHeight="1" spans="11:11">
      <c r="K827" s="221"/>
    </row>
    <row r="828" customHeight="1" spans="11:11">
      <c r="K828" s="221"/>
    </row>
    <row r="829" customHeight="1" spans="11:11">
      <c r="K829" s="221"/>
    </row>
    <row r="830" customHeight="1" spans="11:11">
      <c r="K830" s="221"/>
    </row>
    <row r="831" customHeight="1" spans="11:11">
      <c r="K831" s="221"/>
    </row>
    <row r="832" customHeight="1" spans="11:11">
      <c r="K832" s="221"/>
    </row>
    <row r="833" customHeight="1" spans="11:11">
      <c r="K833" s="221"/>
    </row>
    <row r="834" customHeight="1" spans="11:11">
      <c r="K834" s="221"/>
    </row>
    <row r="835" customHeight="1" spans="11:11">
      <c r="K835" s="221"/>
    </row>
    <row r="836" customHeight="1" spans="11:11">
      <c r="K836" s="221"/>
    </row>
    <row r="837" customHeight="1" spans="11:11">
      <c r="K837" s="221"/>
    </row>
    <row r="838" customHeight="1" spans="11:11">
      <c r="K838" s="221"/>
    </row>
    <row r="839" customHeight="1" spans="11:11">
      <c r="K839" s="221"/>
    </row>
    <row r="840" customHeight="1" spans="11:11">
      <c r="K840" s="221"/>
    </row>
    <row r="841" customHeight="1" spans="11:11">
      <c r="K841" s="221"/>
    </row>
    <row r="842" customHeight="1" spans="11:11">
      <c r="K842" s="221"/>
    </row>
    <row r="843" customHeight="1" spans="11:11">
      <c r="K843" s="221"/>
    </row>
    <row r="844" customHeight="1" spans="11:11">
      <c r="K844" s="221"/>
    </row>
    <row r="845" customHeight="1" spans="11:11">
      <c r="K845" s="221"/>
    </row>
    <row r="846" customHeight="1" spans="11:11">
      <c r="K846" s="221"/>
    </row>
    <row r="847" customHeight="1" spans="11:11">
      <c r="K847" s="221"/>
    </row>
    <row r="848" customHeight="1" spans="11:11">
      <c r="K848" s="221"/>
    </row>
    <row r="849" customHeight="1" spans="11:11">
      <c r="K849" s="221"/>
    </row>
    <row r="850" customHeight="1" spans="11:11">
      <c r="K850" s="221"/>
    </row>
    <row r="851" customHeight="1" spans="11:11">
      <c r="K851" s="221"/>
    </row>
    <row r="852" customHeight="1" spans="11:11">
      <c r="K852" s="221"/>
    </row>
    <row r="853" customHeight="1" spans="11:11">
      <c r="K853" s="221"/>
    </row>
    <row r="854" customHeight="1" spans="11:11">
      <c r="K854" s="221"/>
    </row>
    <row r="855" customHeight="1" spans="11:11">
      <c r="K855" s="221"/>
    </row>
    <row r="856" customHeight="1" spans="11:11">
      <c r="K856" s="221"/>
    </row>
    <row r="857" customHeight="1" spans="11:11">
      <c r="K857" s="221"/>
    </row>
    <row r="858" customHeight="1" spans="11:11">
      <c r="K858" s="221"/>
    </row>
    <row r="859" customHeight="1" spans="11:11">
      <c r="K859" s="221"/>
    </row>
    <row r="860" customHeight="1" spans="11:11">
      <c r="K860" s="221"/>
    </row>
    <row r="861" customHeight="1" spans="11:11">
      <c r="K861" s="221"/>
    </row>
    <row r="862" customHeight="1" spans="11:11">
      <c r="K862" s="221"/>
    </row>
    <row r="863" customHeight="1" spans="11:11">
      <c r="K863" s="221"/>
    </row>
    <row r="864" customHeight="1" spans="11:11">
      <c r="K864" s="221"/>
    </row>
    <row r="865" customHeight="1" spans="11:11">
      <c r="K865" s="221"/>
    </row>
    <row r="866" customHeight="1" spans="11:11">
      <c r="K866" s="221"/>
    </row>
    <row r="867" customHeight="1" spans="11:11">
      <c r="K867" s="221"/>
    </row>
    <row r="868" customHeight="1" spans="11:11">
      <c r="K868" s="221"/>
    </row>
    <row r="869" customHeight="1" spans="11:11">
      <c r="K869" s="221"/>
    </row>
    <row r="870" customHeight="1" spans="11:11">
      <c r="K870" s="221"/>
    </row>
    <row r="871" customHeight="1" spans="11:11">
      <c r="K871" s="221"/>
    </row>
    <row r="872" customHeight="1" spans="11:11">
      <c r="K872" s="221"/>
    </row>
    <row r="873" customHeight="1" spans="11:11">
      <c r="K873" s="221"/>
    </row>
    <row r="874" customHeight="1" spans="11:11">
      <c r="K874" s="221"/>
    </row>
    <row r="875" customHeight="1" spans="11:11">
      <c r="K875" s="221"/>
    </row>
    <row r="876" customHeight="1" spans="11:11">
      <c r="K876" s="221"/>
    </row>
    <row r="877" customHeight="1" spans="11:11">
      <c r="K877" s="221"/>
    </row>
    <row r="878" customHeight="1" spans="11:11">
      <c r="K878" s="221"/>
    </row>
    <row r="879" customHeight="1" spans="11:11">
      <c r="K879" s="221"/>
    </row>
    <row r="880" customHeight="1" spans="11:11">
      <c r="K880" s="221"/>
    </row>
    <row r="881" customHeight="1" spans="11:11">
      <c r="K881" s="221"/>
    </row>
    <row r="882" customHeight="1" spans="11:11">
      <c r="K882" s="221"/>
    </row>
    <row r="883" customHeight="1" spans="11:11">
      <c r="K883" s="221"/>
    </row>
    <row r="884" customHeight="1" spans="11:11">
      <c r="K884" s="221"/>
    </row>
    <row r="885" customHeight="1" spans="11:11">
      <c r="K885" s="221"/>
    </row>
    <row r="886" customHeight="1" spans="11:11">
      <c r="K886" s="221"/>
    </row>
    <row r="887" customHeight="1" spans="11:11">
      <c r="K887" s="221"/>
    </row>
    <row r="888" customHeight="1" spans="11:11">
      <c r="K888" s="221"/>
    </row>
    <row r="889" customHeight="1" spans="11:11">
      <c r="K889" s="221"/>
    </row>
    <row r="890" customHeight="1" spans="11:11">
      <c r="K890" s="221"/>
    </row>
    <row r="891" customHeight="1" spans="11:11">
      <c r="K891" s="221"/>
    </row>
    <row r="892" customHeight="1" spans="11:11">
      <c r="K892" s="221"/>
    </row>
    <row r="893" customHeight="1" spans="11:11">
      <c r="K893" s="221"/>
    </row>
    <row r="894" customHeight="1" spans="11:11">
      <c r="K894" s="221"/>
    </row>
    <row r="895" customHeight="1" spans="11:11">
      <c r="K895" s="221"/>
    </row>
    <row r="896" customHeight="1" spans="11:11">
      <c r="K896" s="221"/>
    </row>
    <row r="897" customHeight="1" spans="11:11">
      <c r="K897" s="221"/>
    </row>
    <row r="898" customHeight="1" spans="11:11">
      <c r="K898" s="221"/>
    </row>
    <row r="899" customHeight="1" spans="11:11">
      <c r="K899" s="221"/>
    </row>
    <row r="900" customHeight="1" spans="11:11">
      <c r="K900" s="221"/>
    </row>
    <row r="901" customHeight="1" spans="11:11">
      <c r="K901" s="221"/>
    </row>
    <row r="902" customHeight="1" spans="11:11">
      <c r="K902" s="221"/>
    </row>
    <row r="903" customHeight="1" spans="11:11">
      <c r="K903" s="221"/>
    </row>
    <row r="904" customHeight="1" spans="11:11">
      <c r="K904" s="221"/>
    </row>
    <row r="905" customHeight="1" spans="11:11">
      <c r="K905" s="221"/>
    </row>
    <row r="906" customHeight="1" spans="11:11">
      <c r="K906" s="221"/>
    </row>
    <row r="907" customHeight="1" spans="11:11">
      <c r="K907" s="221"/>
    </row>
    <row r="908" customHeight="1" spans="11:11">
      <c r="K908" s="221"/>
    </row>
    <row r="909" customHeight="1" spans="11:11">
      <c r="K909" s="221"/>
    </row>
    <row r="910" customHeight="1" spans="11:11">
      <c r="K910" s="221"/>
    </row>
    <row r="911" customHeight="1" spans="11:11">
      <c r="K911" s="221"/>
    </row>
    <row r="912" customHeight="1" spans="11:11">
      <c r="K912" s="221"/>
    </row>
    <row r="913" customHeight="1" spans="11:11">
      <c r="K913" s="221"/>
    </row>
    <row r="914" customHeight="1" spans="11:11">
      <c r="K914" s="221"/>
    </row>
    <row r="915" customHeight="1" spans="11:11">
      <c r="K915" s="221"/>
    </row>
    <row r="916" customHeight="1" spans="11:11">
      <c r="K916" s="221"/>
    </row>
    <row r="917" customHeight="1" spans="11:11">
      <c r="K917" s="221"/>
    </row>
    <row r="918" customHeight="1" spans="11:11">
      <c r="K918" s="221"/>
    </row>
    <row r="919" customHeight="1" spans="11:11">
      <c r="K919" s="221"/>
    </row>
    <row r="920" customHeight="1" spans="11:11">
      <c r="K920" s="221"/>
    </row>
    <row r="921" customHeight="1" spans="11:11">
      <c r="K921" s="221"/>
    </row>
    <row r="922" customHeight="1" spans="11:11">
      <c r="K922" s="221"/>
    </row>
    <row r="923" customHeight="1" spans="11:11">
      <c r="K923" s="221"/>
    </row>
    <row r="924" customHeight="1" spans="11:11">
      <c r="K924" s="221"/>
    </row>
    <row r="925" customHeight="1" spans="11:11">
      <c r="K925" s="221"/>
    </row>
    <row r="926" customHeight="1" spans="11:11">
      <c r="K926" s="221"/>
    </row>
    <row r="927" customHeight="1" spans="11:11">
      <c r="K927" s="221"/>
    </row>
    <row r="928" customHeight="1" spans="11:11">
      <c r="K928" s="221"/>
    </row>
    <row r="929" customHeight="1" spans="11:11">
      <c r="K929" s="221"/>
    </row>
    <row r="930" customHeight="1" spans="11:11">
      <c r="K930" s="221"/>
    </row>
    <row r="931" customHeight="1" spans="11:11">
      <c r="K931" s="221"/>
    </row>
    <row r="932" customHeight="1" spans="11:11">
      <c r="K932" s="221"/>
    </row>
    <row r="933" customHeight="1" spans="11:11">
      <c r="K933" s="221"/>
    </row>
    <row r="934" customHeight="1" spans="11:11">
      <c r="K934" s="221"/>
    </row>
    <row r="935" customHeight="1" spans="11:11">
      <c r="K935" s="221"/>
    </row>
    <row r="936" customHeight="1" spans="11:11">
      <c r="K936" s="221"/>
    </row>
    <row r="937" customHeight="1" spans="11:11">
      <c r="K937" s="221"/>
    </row>
    <row r="938" customHeight="1" spans="11:11">
      <c r="K938" s="221"/>
    </row>
    <row r="939" customHeight="1" spans="11:11">
      <c r="K939" s="221"/>
    </row>
    <row r="940" customHeight="1" spans="11:11">
      <c r="K940" s="221"/>
    </row>
    <row r="941" customHeight="1" spans="11:11">
      <c r="K941" s="221"/>
    </row>
    <row r="942" customHeight="1" spans="11:11">
      <c r="K942" s="221"/>
    </row>
    <row r="943" customHeight="1" spans="11:11">
      <c r="K943" s="221"/>
    </row>
    <row r="944" customHeight="1" spans="11:11">
      <c r="K944" s="221"/>
    </row>
    <row r="945" customHeight="1" spans="11:11">
      <c r="K945" s="221"/>
    </row>
    <row r="946" customHeight="1" spans="11:11">
      <c r="K946" s="221"/>
    </row>
    <row r="947" customHeight="1" spans="11:11">
      <c r="K947" s="221"/>
    </row>
    <row r="948" customHeight="1" spans="11:11">
      <c r="K948" s="221"/>
    </row>
    <row r="949" customHeight="1" spans="11:11">
      <c r="K949" s="221"/>
    </row>
    <row r="950" customHeight="1" spans="11:11">
      <c r="K950" s="221"/>
    </row>
    <row r="951" customHeight="1" spans="11:11">
      <c r="K951" s="221"/>
    </row>
    <row r="952" customHeight="1" spans="11:11">
      <c r="K952" s="221"/>
    </row>
    <row r="953" customHeight="1" spans="11:11">
      <c r="K953" s="221"/>
    </row>
    <row r="954" customHeight="1" spans="11:11">
      <c r="K954" s="221"/>
    </row>
    <row r="955" customHeight="1" spans="11:11">
      <c r="K955" s="221"/>
    </row>
    <row r="956" customHeight="1" spans="11:11">
      <c r="K956" s="221"/>
    </row>
    <row r="957" customHeight="1" spans="11:11">
      <c r="K957" s="221"/>
    </row>
    <row r="958" customHeight="1" spans="11:11">
      <c r="K958" s="221"/>
    </row>
    <row r="959" customHeight="1" spans="11:11">
      <c r="K959" s="221"/>
    </row>
    <row r="960" customHeight="1" spans="11:11">
      <c r="K960" s="221"/>
    </row>
    <row r="961" customHeight="1" spans="11:11">
      <c r="K961" s="221"/>
    </row>
    <row r="962" customHeight="1" spans="11:11">
      <c r="K962" s="221"/>
    </row>
    <row r="963" customHeight="1" spans="11:11">
      <c r="K963" s="221"/>
    </row>
    <row r="964" customHeight="1" spans="11:11">
      <c r="K964" s="221"/>
    </row>
    <row r="965" customHeight="1" spans="11:11">
      <c r="K965" s="221"/>
    </row>
    <row r="966" customHeight="1" spans="11:11">
      <c r="K966" s="221"/>
    </row>
    <row r="967" customHeight="1" spans="11:11">
      <c r="K967" s="221"/>
    </row>
    <row r="968" customHeight="1" spans="11:11">
      <c r="K968" s="221"/>
    </row>
    <row r="969" customHeight="1" spans="11:11">
      <c r="K969" s="221"/>
    </row>
    <row r="970" customHeight="1" spans="11:11">
      <c r="K970" s="221"/>
    </row>
    <row r="971" customHeight="1" spans="11:11">
      <c r="K971" s="221"/>
    </row>
    <row r="972" customHeight="1" spans="11:11">
      <c r="K972" s="221"/>
    </row>
    <row r="973" customHeight="1" spans="11:11">
      <c r="K973" s="221"/>
    </row>
    <row r="974" customHeight="1" spans="11:11">
      <c r="K974" s="221"/>
    </row>
    <row r="975" customHeight="1" spans="11:11">
      <c r="K975" s="221"/>
    </row>
    <row r="976" customHeight="1" spans="11:11">
      <c r="K976" s="221"/>
    </row>
    <row r="977" customHeight="1" spans="11:11">
      <c r="K977" s="221"/>
    </row>
    <row r="978" customHeight="1" spans="11:11">
      <c r="K978" s="221"/>
    </row>
    <row r="979" customHeight="1" spans="11:11">
      <c r="K979" s="221"/>
    </row>
    <row r="980" customHeight="1" spans="11:11">
      <c r="K980" s="221"/>
    </row>
    <row r="981" customHeight="1" spans="11:11">
      <c r="K981" s="221"/>
    </row>
    <row r="982" customHeight="1" spans="11:11">
      <c r="K982" s="221"/>
    </row>
    <row r="983" customHeight="1" spans="11:11">
      <c r="K983" s="221"/>
    </row>
    <row r="984" customHeight="1" spans="11:11">
      <c r="K984" s="221"/>
    </row>
    <row r="985" customHeight="1" spans="11:11">
      <c r="K985" s="221"/>
    </row>
    <row r="986" customHeight="1" spans="11:11">
      <c r="K986" s="221"/>
    </row>
    <row r="987" customHeight="1" spans="11:11">
      <c r="K987" s="221"/>
    </row>
    <row r="988" customHeight="1" spans="11:11">
      <c r="K988" s="221"/>
    </row>
    <row r="989" customHeight="1" spans="11:11">
      <c r="K989" s="221"/>
    </row>
    <row r="990" customHeight="1" spans="11:11">
      <c r="K990" s="221"/>
    </row>
    <row r="991" customHeight="1" spans="11:11">
      <c r="K991" s="221"/>
    </row>
    <row r="992" customHeight="1" spans="11:11">
      <c r="K992" s="221"/>
    </row>
    <row r="993" customHeight="1" spans="11:11">
      <c r="K993" s="221"/>
    </row>
    <row r="994" customHeight="1" spans="11:11">
      <c r="K994" s="221"/>
    </row>
    <row r="995" customHeight="1" spans="11:11">
      <c r="K995" s="221"/>
    </row>
    <row r="996" customHeight="1" spans="11:11">
      <c r="K996" s="221"/>
    </row>
    <row r="997" customHeight="1" spans="11:11">
      <c r="K997" s="221"/>
    </row>
    <row r="998" customHeight="1" spans="11:11">
      <c r="K998" s="221"/>
    </row>
    <row r="999" customHeight="1" spans="11:11">
      <c r="K999" s="221"/>
    </row>
    <row r="1000" customHeight="1" spans="11:11">
      <c r="K1000" s="221"/>
    </row>
    <row r="1001" customHeight="1" spans="11:11">
      <c r="K1001" s="221"/>
    </row>
    <row r="1002" customHeight="1" spans="11:11">
      <c r="K1002" s="221"/>
    </row>
    <row r="1003" customHeight="1" spans="11:11">
      <c r="K1003" s="221"/>
    </row>
    <row r="1004" customHeight="1" spans="11:11">
      <c r="K1004" s="221"/>
    </row>
    <row r="1005" customHeight="1" spans="11:11">
      <c r="K1005" s="221"/>
    </row>
    <row r="1006" customHeight="1" spans="11:11">
      <c r="K1006" s="221"/>
    </row>
    <row r="1007" customHeight="1" spans="11:11">
      <c r="K1007" s="221"/>
    </row>
    <row r="1008" customHeight="1" spans="11:11">
      <c r="K1008" s="221"/>
    </row>
    <row r="1009" customHeight="1" spans="11:11">
      <c r="K1009" s="221"/>
    </row>
    <row r="1010" customHeight="1" spans="11:11">
      <c r="K1010" s="221"/>
    </row>
    <row r="1011" customHeight="1" spans="11:11">
      <c r="K1011" s="221"/>
    </row>
    <row r="1012" customHeight="1" spans="11:11">
      <c r="K1012" s="221"/>
    </row>
    <row r="1013" customHeight="1" spans="11:11">
      <c r="K1013" s="221"/>
    </row>
    <row r="1014" customHeight="1" spans="11:11">
      <c r="K1014" s="221"/>
    </row>
    <row r="1015" customHeight="1" spans="11:11">
      <c r="K1015" s="221"/>
    </row>
    <row r="1016" customHeight="1" spans="11:11">
      <c r="K1016" s="221"/>
    </row>
    <row r="1017" customHeight="1" spans="11:11">
      <c r="K1017" s="221"/>
    </row>
    <row r="1018" customHeight="1" spans="11:11">
      <c r="K1018" s="221"/>
    </row>
    <row r="1019" customHeight="1" spans="11:11">
      <c r="K1019" s="221"/>
    </row>
    <row r="1020" customHeight="1" spans="11:11">
      <c r="K1020" s="221"/>
    </row>
    <row r="1021" customHeight="1" spans="11:11">
      <c r="K1021" s="221"/>
    </row>
    <row r="1022" customHeight="1" spans="11:11">
      <c r="K1022" s="221"/>
    </row>
    <row r="1023" customHeight="1" spans="11:11">
      <c r="K1023" s="221"/>
    </row>
    <row r="1024" customHeight="1" spans="11:11">
      <c r="K1024" s="221"/>
    </row>
    <row r="1025" customHeight="1" spans="11:11">
      <c r="K1025" s="221"/>
    </row>
    <row r="1026" customHeight="1" spans="11:11">
      <c r="K1026" s="221"/>
    </row>
    <row r="1027" customHeight="1" spans="11:11">
      <c r="K1027" s="221"/>
    </row>
    <row r="1028" customHeight="1" spans="11:11">
      <c r="K1028" s="221"/>
    </row>
    <row r="1029" customHeight="1" spans="11:11">
      <c r="K1029" s="221"/>
    </row>
    <row r="1030" customHeight="1" spans="11:11">
      <c r="K1030" s="221"/>
    </row>
    <row r="1031" customHeight="1" spans="11:11">
      <c r="K1031" s="221"/>
    </row>
    <row r="1032" customHeight="1" spans="11:11">
      <c r="K1032" s="221"/>
    </row>
    <row r="1033" customHeight="1" spans="11:11">
      <c r="K1033" s="221"/>
    </row>
    <row r="1034" customHeight="1" spans="11:11">
      <c r="K1034" s="221"/>
    </row>
    <row r="1035" customHeight="1" spans="11:11">
      <c r="K1035" s="221"/>
    </row>
    <row r="1036" customHeight="1" spans="11:11">
      <c r="K1036" s="221"/>
    </row>
    <row r="1037" customHeight="1" spans="11:11">
      <c r="K1037" s="221"/>
    </row>
    <row r="1038" customHeight="1" spans="11:11">
      <c r="K1038" s="221"/>
    </row>
    <row r="1039" customHeight="1" spans="11:11">
      <c r="K1039" s="221"/>
    </row>
    <row r="1040" customHeight="1" spans="11:11">
      <c r="K1040" s="221"/>
    </row>
    <row r="1041" customHeight="1" spans="11:11">
      <c r="K1041" s="221"/>
    </row>
    <row r="1042" customHeight="1" spans="11:11">
      <c r="K1042" s="221"/>
    </row>
    <row r="1043" customHeight="1" spans="11:11">
      <c r="K1043" s="221"/>
    </row>
    <row r="1044" customHeight="1" spans="11:11">
      <c r="K1044" s="221"/>
    </row>
    <row r="1045" customHeight="1" spans="11:11">
      <c r="K1045" s="221"/>
    </row>
    <row r="1046" customHeight="1" spans="11:11">
      <c r="K1046" s="221"/>
    </row>
    <row r="1047" customHeight="1" spans="11:11">
      <c r="K1047" s="221"/>
    </row>
    <row r="1048" customHeight="1" spans="11:11">
      <c r="K1048" s="221"/>
    </row>
    <row r="1049" customHeight="1" spans="11:11">
      <c r="K1049" s="221"/>
    </row>
    <row r="1050" customHeight="1" spans="11:11">
      <c r="K1050" s="221"/>
    </row>
    <row r="1051" customHeight="1" spans="11:11">
      <c r="K1051" s="221"/>
    </row>
    <row r="1052" customHeight="1" spans="11:11">
      <c r="K1052" s="221"/>
    </row>
    <row r="1053" customHeight="1" spans="11:11">
      <c r="K1053" s="221"/>
    </row>
    <row r="1054" customHeight="1" spans="11:11">
      <c r="K1054" s="221"/>
    </row>
    <row r="1055" customHeight="1" spans="11:11">
      <c r="K1055" s="221"/>
    </row>
    <row r="1056" customHeight="1" spans="11:11">
      <c r="K1056" s="221"/>
    </row>
    <row r="1057" customHeight="1" spans="11:11">
      <c r="K1057" s="221"/>
    </row>
    <row r="1058" customHeight="1" spans="11:11">
      <c r="K1058" s="221"/>
    </row>
    <row r="1059" customHeight="1" spans="11:11">
      <c r="K1059" s="221"/>
    </row>
    <row r="1060" customHeight="1" spans="11:11">
      <c r="K1060" s="221"/>
    </row>
    <row r="1061" customHeight="1" spans="11:11">
      <c r="K1061" s="221"/>
    </row>
    <row r="1062" customHeight="1" spans="11:11">
      <c r="K1062" s="221"/>
    </row>
    <row r="1063" customHeight="1" spans="11:11">
      <c r="K1063" s="221"/>
    </row>
    <row r="1064" customHeight="1" spans="11:11">
      <c r="K1064" s="221"/>
    </row>
    <row r="1065" customHeight="1" spans="11:11">
      <c r="K1065" s="221"/>
    </row>
    <row r="1066" customHeight="1" spans="11:11">
      <c r="K1066" s="221"/>
    </row>
    <row r="1067" customHeight="1" spans="11:11">
      <c r="K1067" s="221"/>
    </row>
    <row r="1068" customHeight="1" spans="11:11">
      <c r="K1068" s="221"/>
    </row>
    <row r="1069" customHeight="1" spans="11:11">
      <c r="K1069" s="221"/>
    </row>
    <row r="1070" customHeight="1" spans="11:11">
      <c r="K1070" s="221"/>
    </row>
    <row r="1071" customHeight="1" spans="11:11">
      <c r="K1071" s="221"/>
    </row>
    <row r="1072" customHeight="1" spans="11:11">
      <c r="K1072" s="221"/>
    </row>
    <row r="1073" customHeight="1" spans="11:11">
      <c r="K1073" s="221"/>
    </row>
    <row r="1074" customHeight="1" spans="11:11">
      <c r="K1074" s="221"/>
    </row>
    <row r="1075" customHeight="1" spans="11:11">
      <c r="K1075" s="221"/>
    </row>
    <row r="1076" customHeight="1" spans="11:11">
      <c r="K1076" s="221"/>
    </row>
    <row r="1077" customHeight="1" spans="11:11">
      <c r="K1077" s="221"/>
    </row>
    <row r="1078" customHeight="1" spans="11:11">
      <c r="K1078" s="221"/>
    </row>
    <row r="1079" customHeight="1" spans="11:11">
      <c r="K1079" s="221"/>
    </row>
    <row r="1080" customHeight="1" spans="11:11">
      <c r="K1080" s="221"/>
    </row>
    <row r="1081" customHeight="1" spans="11:11">
      <c r="K1081" s="221"/>
    </row>
    <row r="1082" customHeight="1" spans="11:11">
      <c r="K1082" s="221"/>
    </row>
    <row r="1083" customHeight="1" spans="11:11">
      <c r="K1083" s="221"/>
    </row>
    <row r="1084" customHeight="1" spans="11:11">
      <c r="K1084" s="221"/>
    </row>
    <row r="1085" customHeight="1" spans="11:11">
      <c r="K1085" s="221"/>
    </row>
    <row r="1086" customHeight="1" spans="11:11">
      <c r="K1086" s="221"/>
    </row>
    <row r="1087" customHeight="1" spans="11:11">
      <c r="K1087" s="221"/>
    </row>
    <row r="1088" customHeight="1" spans="11:11">
      <c r="K1088" s="221"/>
    </row>
    <row r="1089" customHeight="1" spans="11:11">
      <c r="K1089" s="221"/>
    </row>
    <row r="1090" customHeight="1" spans="11:11">
      <c r="K1090" s="221"/>
    </row>
    <row r="1091" customHeight="1" spans="11:11">
      <c r="K1091" s="221"/>
    </row>
    <row r="1092" customHeight="1" spans="11:11">
      <c r="K1092" s="221"/>
    </row>
    <row r="1093" customHeight="1" spans="11:11">
      <c r="K1093" s="221"/>
    </row>
    <row r="1094" customHeight="1" spans="11:11">
      <c r="K1094" s="221"/>
    </row>
    <row r="1095" customHeight="1" spans="11:11">
      <c r="K1095" s="221"/>
    </row>
    <row r="1096" customHeight="1" spans="11:11">
      <c r="K1096" s="221"/>
    </row>
    <row r="1097" customHeight="1" spans="11:11">
      <c r="K1097" s="221"/>
    </row>
    <row r="1098" customHeight="1" spans="11:11">
      <c r="K1098" s="221"/>
    </row>
    <row r="1099" customHeight="1" spans="11:11">
      <c r="K1099" s="221"/>
    </row>
    <row r="1100" customHeight="1" spans="11:11">
      <c r="K1100" s="221"/>
    </row>
    <row r="1101" customHeight="1" spans="11:11">
      <c r="K1101" s="221"/>
    </row>
    <row r="1102" customHeight="1" spans="11:11">
      <c r="K1102" s="221"/>
    </row>
    <row r="1103" customHeight="1" spans="11:11">
      <c r="K1103" s="221"/>
    </row>
    <row r="1104" customHeight="1" spans="11:11">
      <c r="K1104" s="221"/>
    </row>
    <row r="1105" customHeight="1" spans="11:11">
      <c r="K1105" s="221"/>
    </row>
    <row r="1106" customHeight="1" spans="11:11">
      <c r="K1106" s="221"/>
    </row>
    <row r="1107" customHeight="1" spans="11:11">
      <c r="K1107" s="221"/>
    </row>
    <row r="1108" customHeight="1" spans="11:11">
      <c r="K1108" s="221"/>
    </row>
    <row r="1109" customHeight="1" spans="11:11">
      <c r="K1109" s="221"/>
    </row>
    <row r="1110" customHeight="1" spans="11:11">
      <c r="K1110" s="221"/>
    </row>
    <row r="1111" customHeight="1" spans="11:11">
      <c r="K1111" s="221"/>
    </row>
    <row r="1112" customHeight="1" spans="11:11">
      <c r="K1112" s="221"/>
    </row>
    <row r="1113" customHeight="1" spans="11:11">
      <c r="K1113" s="221"/>
    </row>
    <row r="1114" customHeight="1" spans="11:11">
      <c r="K1114" s="221"/>
    </row>
    <row r="1115" customHeight="1" spans="11:11">
      <c r="K1115" s="221"/>
    </row>
    <row r="1116" customHeight="1" spans="11:11">
      <c r="K1116" s="221"/>
    </row>
    <row r="1117" customHeight="1" spans="11:11">
      <c r="K1117" s="221"/>
    </row>
    <row r="1118" customHeight="1" spans="11:11">
      <c r="K1118" s="221"/>
    </row>
    <row r="1119" customHeight="1" spans="11:11">
      <c r="K1119" s="221"/>
    </row>
    <row r="1120" customHeight="1" spans="11:11">
      <c r="K1120" s="221"/>
    </row>
    <row r="1121" customHeight="1" spans="11:11">
      <c r="K1121" s="221"/>
    </row>
    <row r="1122" customHeight="1" spans="11:11">
      <c r="K1122" s="221"/>
    </row>
    <row r="1123" customHeight="1" spans="11:11">
      <c r="K1123" s="221"/>
    </row>
    <row r="1124" customHeight="1" spans="11:11">
      <c r="K1124" s="221"/>
    </row>
    <row r="1125" customHeight="1" spans="11:11">
      <c r="K1125" s="221"/>
    </row>
    <row r="1126" customHeight="1" spans="11:11">
      <c r="K1126" s="221"/>
    </row>
    <row r="1127" customHeight="1" spans="11:11">
      <c r="K1127" s="221"/>
    </row>
    <row r="1128" customHeight="1" spans="11:11">
      <c r="K1128" s="221"/>
    </row>
    <row r="1129" customHeight="1" spans="11:11">
      <c r="K1129" s="221"/>
    </row>
    <row r="1130" customHeight="1" spans="11:11">
      <c r="K1130" s="221"/>
    </row>
    <row r="1131" customHeight="1" spans="11:11">
      <c r="K1131" s="221"/>
    </row>
    <row r="1132" customHeight="1" spans="11:11">
      <c r="K1132" s="221"/>
    </row>
    <row r="1133" customHeight="1" spans="11:11">
      <c r="K1133" s="221"/>
    </row>
    <row r="1134" customHeight="1" spans="11:11">
      <c r="K1134" s="221"/>
    </row>
    <row r="1135" customHeight="1" spans="11:11">
      <c r="K1135" s="221"/>
    </row>
    <row r="1136" customHeight="1" spans="11:11">
      <c r="K1136" s="221"/>
    </row>
    <row r="1137" customHeight="1" spans="11:11">
      <c r="K1137" s="221"/>
    </row>
    <row r="1138" customHeight="1" spans="11:11">
      <c r="K1138" s="221"/>
    </row>
    <row r="1139" customHeight="1" spans="11:11">
      <c r="K1139" s="221"/>
    </row>
    <row r="1140" customHeight="1" spans="11:11">
      <c r="K1140" s="221"/>
    </row>
    <row r="1141" customHeight="1" spans="11:11">
      <c r="K1141" s="221"/>
    </row>
    <row r="1142" customHeight="1" spans="11:11">
      <c r="K1142" s="221"/>
    </row>
    <row r="1143" customHeight="1" spans="11:11">
      <c r="K1143" s="221"/>
    </row>
    <row r="1144" customHeight="1" spans="11:11">
      <c r="K1144" s="221"/>
    </row>
    <row r="1145" customHeight="1" spans="11:11">
      <c r="K1145" s="221"/>
    </row>
    <row r="1146" customHeight="1" spans="11:11">
      <c r="K1146" s="221"/>
    </row>
    <row r="1147" customHeight="1" spans="11:11">
      <c r="K1147" s="221"/>
    </row>
    <row r="1148" customHeight="1" spans="11:11">
      <c r="K1148" s="221"/>
    </row>
    <row r="1149" customHeight="1" spans="11:11">
      <c r="K1149" s="221"/>
    </row>
    <row r="1150" customHeight="1" spans="11:11">
      <c r="K1150" s="221"/>
    </row>
    <row r="1151" customHeight="1" spans="11:11">
      <c r="K1151" s="221"/>
    </row>
    <row r="1152" customHeight="1" spans="11:11">
      <c r="K1152" s="221"/>
    </row>
    <row r="1153" customHeight="1" spans="11:11">
      <c r="K1153" s="221"/>
    </row>
    <row r="1154" customHeight="1" spans="11:11">
      <c r="K1154" s="221"/>
    </row>
    <row r="1155" customHeight="1" spans="11:11">
      <c r="K1155" s="221"/>
    </row>
    <row r="1156" customHeight="1" spans="11:11">
      <c r="K1156" s="221"/>
    </row>
    <row r="1157" customHeight="1" spans="11:11">
      <c r="K1157" s="221"/>
    </row>
    <row r="1158" customHeight="1" spans="11:11">
      <c r="K1158" s="221"/>
    </row>
    <row r="1159" customHeight="1" spans="11:11">
      <c r="K1159" s="221"/>
    </row>
    <row r="1160" customHeight="1" spans="11:11">
      <c r="K1160" s="221"/>
    </row>
    <row r="1161" customHeight="1" spans="11:11">
      <c r="K1161" s="221"/>
    </row>
    <row r="1162" customHeight="1" spans="11:11">
      <c r="K1162" s="221"/>
    </row>
    <row r="1163" customHeight="1" spans="11:11">
      <c r="K1163" s="221"/>
    </row>
    <row r="1164" customHeight="1" spans="11:11">
      <c r="K1164" s="221"/>
    </row>
    <row r="1165" customHeight="1" spans="11:11">
      <c r="K1165" s="221"/>
    </row>
    <row r="1166" customHeight="1" spans="11:11">
      <c r="K1166" s="221"/>
    </row>
    <row r="1167" customHeight="1" spans="11:11">
      <c r="K1167" s="221"/>
    </row>
    <row r="1168" customHeight="1" spans="11:11">
      <c r="K1168" s="221"/>
    </row>
    <row r="1169" customHeight="1" spans="11:11">
      <c r="K1169" s="221"/>
    </row>
    <row r="1170" customHeight="1" spans="11:11">
      <c r="K1170" s="221"/>
    </row>
    <row r="1171" customHeight="1" spans="11:11">
      <c r="K1171" s="221"/>
    </row>
    <row r="1172" customHeight="1" spans="11:11">
      <c r="K1172" s="221"/>
    </row>
    <row r="1173" customHeight="1" spans="11:11">
      <c r="K1173" s="221"/>
    </row>
    <row r="1174" customHeight="1" spans="11:11">
      <c r="K1174" s="221"/>
    </row>
    <row r="1175" customHeight="1" spans="11:11">
      <c r="K1175" s="221"/>
    </row>
    <row r="1176" customHeight="1" spans="11:11">
      <c r="K1176" s="221"/>
    </row>
    <row r="1177" customHeight="1" spans="11:11">
      <c r="K1177" s="221"/>
    </row>
    <row r="1178" customHeight="1" spans="11:11">
      <c r="K1178" s="221"/>
    </row>
    <row r="1179" customHeight="1" spans="11:11">
      <c r="K1179" s="221"/>
    </row>
    <row r="1180" customHeight="1" spans="11:11">
      <c r="K1180" s="221"/>
    </row>
    <row r="1181" customHeight="1" spans="11:11">
      <c r="K1181" s="221"/>
    </row>
    <row r="1182" customHeight="1" spans="11:11">
      <c r="K1182" s="221"/>
    </row>
    <row r="1183" customHeight="1" spans="11:11">
      <c r="K1183" s="221"/>
    </row>
    <row r="1184" customHeight="1" spans="11:11">
      <c r="K1184" s="221"/>
    </row>
    <row r="1185" customHeight="1" spans="11:11">
      <c r="K1185" s="221"/>
    </row>
    <row r="1186" customHeight="1" spans="11:11">
      <c r="K1186" s="221"/>
    </row>
    <row r="1187" customHeight="1" spans="11:11">
      <c r="K1187" s="221"/>
    </row>
    <row r="1188" customHeight="1" spans="11:11">
      <c r="K1188" s="221"/>
    </row>
    <row r="1189" customHeight="1" spans="11:11">
      <c r="K1189" s="221"/>
    </row>
    <row r="1190" customHeight="1" spans="11:11">
      <c r="K1190" s="221"/>
    </row>
    <row r="1191" customHeight="1" spans="11:11">
      <c r="K1191" s="221"/>
    </row>
    <row r="1192" customHeight="1" spans="11:11">
      <c r="K1192" s="221"/>
    </row>
    <row r="1193" customHeight="1" spans="11:11">
      <c r="K1193" s="221"/>
    </row>
    <row r="1194" customHeight="1" spans="11:11">
      <c r="K1194" s="221"/>
    </row>
    <row r="1195" customHeight="1" spans="11:11">
      <c r="K1195" s="221"/>
    </row>
    <row r="1196" customHeight="1" spans="11:11">
      <c r="K1196" s="221"/>
    </row>
    <row r="1197" customHeight="1" spans="11:11">
      <c r="K1197" s="221"/>
    </row>
    <row r="1198" customHeight="1" spans="11:11">
      <c r="K1198" s="221"/>
    </row>
    <row r="1199" customHeight="1" spans="11:11">
      <c r="K1199" s="221"/>
    </row>
    <row r="1200" customHeight="1" spans="11:11">
      <c r="K1200" s="221"/>
    </row>
    <row r="1201" customHeight="1" spans="11:11">
      <c r="K1201" s="221"/>
    </row>
    <row r="1202" customHeight="1" spans="11:11">
      <c r="K1202" s="221"/>
    </row>
    <row r="1203" customHeight="1" spans="11:11">
      <c r="K1203" s="221"/>
    </row>
    <row r="1204" customHeight="1" spans="11:11">
      <c r="K1204" s="221"/>
    </row>
    <row r="1205" customHeight="1" spans="11:11">
      <c r="K1205" s="221"/>
    </row>
    <row r="1206" customHeight="1" spans="11:11">
      <c r="K1206" s="221"/>
    </row>
    <row r="1207" customHeight="1" spans="11:11">
      <c r="K1207" s="221"/>
    </row>
    <row r="1208" customHeight="1" spans="11:11">
      <c r="K1208" s="221"/>
    </row>
    <row r="1209" customHeight="1" spans="11:11">
      <c r="K1209" s="221"/>
    </row>
    <row r="1210" customHeight="1" spans="11:11">
      <c r="K1210" s="221"/>
    </row>
    <row r="1211" customHeight="1" spans="11:11">
      <c r="K1211" s="221"/>
    </row>
    <row r="1212" customHeight="1" spans="11:11">
      <c r="K1212" s="221"/>
    </row>
    <row r="1213" customHeight="1" spans="11:11">
      <c r="K1213" s="221"/>
    </row>
    <row r="1214" customHeight="1" spans="11:11">
      <c r="K1214" s="221"/>
    </row>
    <row r="1215" customHeight="1" spans="11:11">
      <c r="K1215" s="221"/>
    </row>
    <row r="1216" customHeight="1" spans="11:11">
      <c r="K1216" s="221"/>
    </row>
    <row r="1217" customHeight="1" spans="11:11">
      <c r="K1217" s="221"/>
    </row>
    <row r="1218" customHeight="1" spans="11:11">
      <c r="K1218" s="221"/>
    </row>
    <row r="1219" customHeight="1" spans="11:11">
      <c r="K1219" s="221"/>
    </row>
    <row r="1220" customHeight="1" spans="11:11">
      <c r="K1220" s="221"/>
    </row>
    <row r="1221" customHeight="1" spans="11:11">
      <c r="K1221" s="221"/>
    </row>
    <row r="1222" customHeight="1" spans="11:11">
      <c r="K1222" s="221"/>
    </row>
    <row r="1223" customHeight="1" spans="11:11">
      <c r="K1223" s="221"/>
    </row>
    <row r="1224" customHeight="1" spans="11:11">
      <c r="K1224" s="221"/>
    </row>
    <row r="1225" customHeight="1" spans="11:11">
      <c r="K1225" s="221"/>
    </row>
    <row r="1226" customHeight="1" spans="11:11">
      <c r="K1226" s="221"/>
    </row>
    <row r="1227" customHeight="1" spans="11:11">
      <c r="K1227" s="221"/>
    </row>
    <row r="1228" customHeight="1" spans="11:11">
      <c r="K1228" s="221"/>
    </row>
    <row r="1229" customHeight="1" spans="11:11">
      <c r="K1229" s="221"/>
    </row>
    <row r="1230" customHeight="1" spans="11:11">
      <c r="K1230" s="221"/>
    </row>
    <row r="1231" customHeight="1" spans="11:11">
      <c r="K1231" s="221"/>
    </row>
    <row r="1232" customHeight="1" spans="11:11">
      <c r="K1232" s="221"/>
    </row>
    <row r="1233" customHeight="1" spans="11:11">
      <c r="K1233" s="221"/>
    </row>
    <row r="1234" customHeight="1" spans="11:11">
      <c r="K1234" s="221"/>
    </row>
    <row r="1235" customHeight="1" spans="11:11">
      <c r="K1235" s="221"/>
    </row>
    <row r="1236" customHeight="1" spans="11:11">
      <c r="K1236" s="221"/>
    </row>
    <row r="1237" customHeight="1" spans="11:11">
      <c r="K1237" s="221"/>
    </row>
    <row r="1238" customHeight="1" spans="11:11">
      <c r="K1238" s="221"/>
    </row>
    <row r="1239" customHeight="1" spans="11:11">
      <c r="K1239" s="221"/>
    </row>
    <row r="1240" customHeight="1" spans="11:11">
      <c r="K1240" s="221"/>
    </row>
    <row r="1241" customHeight="1" spans="11:11">
      <c r="K1241" s="221"/>
    </row>
    <row r="1242" customHeight="1" spans="11:11">
      <c r="K1242" s="221"/>
    </row>
    <row r="1243" customHeight="1" spans="11:11">
      <c r="K1243" s="221"/>
    </row>
    <row r="1244" customHeight="1" spans="11:11">
      <c r="K1244" s="221"/>
    </row>
    <row r="1245" customHeight="1" spans="11:11">
      <c r="K1245" s="221"/>
    </row>
    <row r="1246" customHeight="1" spans="11:11">
      <c r="K1246" s="221"/>
    </row>
    <row r="1247" customHeight="1" spans="11:11">
      <c r="K1247" s="221"/>
    </row>
    <row r="1248" customHeight="1" spans="11:11">
      <c r="K1248" s="221"/>
    </row>
    <row r="1249" customHeight="1" spans="11:11">
      <c r="K1249" s="221"/>
    </row>
    <row r="1250" customHeight="1" spans="11:11">
      <c r="K1250" s="221"/>
    </row>
    <row r="1251" customHeight="1" spans="11:11">
      <c r="K1251" s="221"/>
    </row>
    <row r="1252" customHeight="1" spans="11:11">
      <c r="K1252" s="221"/>
    </row>
    <row r="1253" customHeight="1" spans="11:11">
      <c r="K1253" s="221"/>
    </row>
    <row r="1254" customHeight="1" spans="11:11">
      <c r="K1254" s="221"/>
    </row>
    <row r="1255" customHeight="1" spans="11:11">
      <c r="K1255" s="221"/>
    </row>
    <row r="1256" customHeight="1" spans="11:11">
      <c r="K1256" s="221"/>
    </row>
    <row r="1257" customHeight="1" spans="11:11">
      <c r="K1257" s="221"/>
    </row>
    <row r="1258" customHeight="1" spans="11:11">
      <c r="K1258" s="221"/>
    </row>
    <row r="1259" customHeight="1" spans="11:11">
      <c r="K1259" s="221"/>
    </row>
    <row r="1260" customHeight="1" spans="11:11">
      <c r="K1260" s="221"/>
    </row>
    <row r="1261" customHeight="1" spans="11:11">
      <c r="K1261" s="221"/>
    </row>
    <row r="1262" customHeight="1" spans="11:11">
      <c r="K1262" s="221"/>
    </row>
    <row r="1263" customHeight="1" spans="11:11">
      <c r="K1263" s="221"/>
    </row>
    <row r="1264" customHeight="1" spans="11:11">
      <c r="K1264" s="221"/>
    </row>
    <row r="1265" customHeight="1" spans="11:11">
      <c r="K1265" s="221"/>
    </row>
    <row r="1266" customHeight="1" spans="11:11">
      <c r="K1266" s="221"/>
    </row>
    <row r="1267" customHeight="1" spans="11:11">
      <c r="K1267" s="221"/>
    </row>
    <row r="1268" customHeight="1" spans="11:11">
      <c r="K1268" s="221"/>
    </row>
    <row r="1269" customHeight="1" spans="11:11">
      <c r="K1269" s="221"/>
    </row>
    <row r="1270" customHeight="1" spans="11:11">
      <c r="K1270" s="221"/>
    </row>
    <row r="1271" customHeight="1" spans="11:11">
      <c r="K1271" s="221"/>
    </row>
    <row r="1272" customHeight="1" spans="11:11">
      <c r="K1272" s="221"/>
    </row>
    <row r="1273" customHeight="1" spans="11:11">
      <c r="K1273" s="221"/>
    </row>
    <row r="1274" customHeight="1" spans="11:11">
      <c r="K1274" s="221"/>
    </row>
    <row r="1275" customHeight="1" spans="11:11">
      <c r="K1275" s="221"/>
    </row>
    <row r="1276" customHeight="1" spans="11:11">
      <c r="K1276" s="221"/>
    </row>
    <row r="1277" ht="19.5" customHeight="1" spans="11:11">
      <c r="K1277" s="221"/>
    </row>
    <row r="1278" hidden="1" customHeight="1" spans="11:11">
      <c r="K1278" s="221"/>
    </row>
  </sheetData>
  <mergeCells count="9">
    <mergeCell ref="A2:L2"/>
    <mergeCell ref="A4:E4"/>
    <mergeCell ref="F4:L4"/>
    <mergeCell ref="C5:E5"/>
    <mergeCell ref="H5:K5"/>
    <mergeCell ref="A5:A6"/>
    <mergeCell ref="B5:B6"/>
    <mergeCell ref="F5:F6"/>
    <mergeCell ref="G5:G6"/>
  </mergeCells>
  <dataValidations count="1">
    <dataValidation allowBlank="1" showInputMessage="1" showErrorMessage="1" sqref="K1 K3:K5 K7:K1278 L250:L260"/>
  </dataValidations>
  <printOptions horizontalCentered="1"/>
  <pageMargins left="0.47" right="0.47" top="0.59" bottom="0.47" header="0.31" footer="0.31"/>
  <pageSetup paperSize="9" scale="32" fitToHeight="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55"/>
  <sheetViews>
    <sheetView showGridLines="0" workbookViewId="0">
      <pane xSplit="1" ySplit="5" topLeftCell="B6" activePane="bottomRight" state="frozen"/>
      <selection/>
      <selection pane="topRight"/>
      <selection pane="bottomLeft"/>
      <selection pane="bottomRight" activeCell="A2" sqref="A2:H2"/>
    </sheetView>
  </sheetViews>
  <sheetFormatPr defaultColWidth="9" defaultRowHeight="13.5" customHeight="1" outlineLevelCol="7"/>
  <cols>
    <col min="1" max="1" width="51.25" style="31" customWidth="1"/>
    <col min="2" max="2" width="9" style="31" customWidth="1"/>
    <col min="3" max="3" width="9.125" style="31" customWidth="1"/>
    <col min="4" max="4" width="8.25" style="31" customWidth="1"/>
    <col min="5" max="5" width="9.5" style="31" customWidth="1"/>
    <col min="6" max="6" width="8.625" style="31" customWidth="1"/>
    <col min="7" max="7" width="6.875" style="31" customWidth="1"/>
    <col min="8" max="8" width="8" style="31" customWidth="1"/>
    <col min="9" max="16384" width="9" style="31"/>
  </cols>
  <sheetData>
    <row r="1" ht="14.25" customHeight="1" spans="1:8">
      <c r="A1" s="145" t="s">
        <v>1492</v>
      </c>
      <c r="B1" s="146"/>
      <c r="C1" s="146"/>
      <c r="D1" s="146"/>
      <c r="E1" s="146"/>
      <c r="F1" s="146"/>
      <c r="G1" s="146"/>
      <c r="H1" s="146"/>
    </row>
    <row r="2" ht="22.5" customHeight="1" spans="1:8">
      <c r="A2" s="147" t="s">
        <v>1493</v>
      </c>
      <c r="B2" s="148"/>
      <c r="C2" s="148"/>
      <c r="D2" s="148"/>
      <c r="E2" s="148"/>
      <c r="F2" s="148"/>
      <c r="G2" s="148"/>
      <c r="H2" s="148"/>
    </row>
    <row r="3" ht="18" customHeight="1" spans="1:8">
      <c r="A3" s="149"/>
      <c r="B3" s="146"/>
      <c r="C3" s="146"/>
      <c r="D3" s="146"/>
      <c r="E3" s="146"/>
      <c r="F3" s="146"/>
      <c r="G3" s="146"/>
      <c r="H3" s="150"/>
    </row>
    <row r="4" ht="31.5" customHeight="1" spans="1:8">
      <c r="A4" s="151" t="s">
        <v>23</v>
      </c>
      <c r="B4" s="152" t="s">
        <v>1205</v>
      </c>
      <c r="C4" s="152" t="s">
        <v>1494</v>
      </c>
      <c r="D4" s="152" t="s">
        <v>1495</v>
      </c>
      <c r="E4" s="152" t="s">
        <v>1496</v>
      </c>
      <c r="F4" s="153" t="s">
        <v>1497</v>
      </c>
      <c r="G4" s="152" t="s">
        <v>1498</v>
      </c>
      <c r="H4" s="152" t="s">
        <v>1499</v>
      </c>
    </row>
    <row r="5" ht="27.75" customHeight="1" spans="1:8">
      <c r="A5" s="154"/>
      <c r="B5" s="155"/>
      <c r="C5" s="155"/>
      <c r="D5" s="156"/>
      <c r="E5" s="157"/>
      <c r="F5" s="158"/>
      <c r="G5" s="155"/>
      <c r="H5" s="155"/>
    </row>
    <row r="6" ht="18.75" customHeight="1" spans="1:8">
      <c r="A6" s="159" t="s">
        <v>1218</v>
      </c>
      <c r="B6" s="160">
        <f t="shared" ref="B6:H6" si="0">SUM(B7:B9)</f>
        <v>1</v>
      </c>
      <c r="C6" s="161">
        <f t="shared" si="0"/>
        <v>0</v>
      </c>
      <c r="D6" s="161">
        <f t="shared" si="0"/>
        <v>0</v>
      </c>
      <c r="E6" s="161">
        <f t="shared" si="0"/>
        <v>1</v>
      </c>
      <c r="F6" s="161">
        <f t="shared" si="0"/>
        <v>0</v>
      </c>
      <c r="G6" s="161">
        <f t="shared" si="0"/>
        <v>0</v>
      </c>
      <c r="H6" s="161">
        <f t="shared" si="0"/>
        <v>0</v>
      </c>
    </row>
    <row r="7" ht="18.75" customHeight="1" spans="1:8">
      <c r="A7" s="162" t="s">
        <v>1500</v>
      </c>
      <c r="B7" s="160">
        <f t="shared" ref="B7:B51" si="1">SUM(C7:H7)</f>
        <v>1</v>
      </c>
      <c r="C7" s="163"/>
      <c r="D7" s="163"/>
      <c r="E7" s="163">
        <v>1</v>
      </c>
      <c r="F7" s="163"/>
      <c r="G7" s="163"/>
      <c r="H7" s="163"/>
    </row>
    <row r="8" ht="18.75" customHeight="1" spans="1:8">
      <c r="A8" s="162" t="s">
        <v>1501</v>
      </c>
      <c r="B8" s="160">
        <f t="shared" si="1"/>
        <v>0</v>
      </c>
      <c r="C8" s="163"/>
      <c r="D8" s="163"/>
      <c r="E8" s="163"/>
      <c r="F8" s="163"/>
      <c r="G8" s="163"/>
      <c r="H8" s="163"/>
    </row>
    <row r="9" ht="18.75" customHeight="1" spans="1:8">
      <c r="A9" s="162" t="s">
        <v>1502</v>
      </c>
      <c r="B9" s="160">
        <f t="shared" si="1"/>
        <v>0</v>
      </c>
      <c r="C9" s="163"/>
      <c r="D9" s="163"/>
      <c r="E9" s="163"/>
      <c r="F9" s="163"/>
      <c r="G9" s="163"/>
      <c r="H9" s="163"/>
    </row>
    <row r="10" ht="18.75" customHeight="1" spans="1:8">
      <c r="A10" s="159" t="s">
        <v>1250</v>
      </c>
      <c r="B10" s="160">
        <f t="shared" si="1"/>
        <v>254</v>
      </c>
      <c r="C10" s="161">
        <f t="shared" ref="C10:H10" si="2">SUM(C11:C13)</f>
        <v>0</v>
      </c>
      <c r="D10" s="161">
        <f t="shared" si="2"/>
        <v>0</v>
      </c>
      <c r="E10" s="161">
        <f t="shared" si="2"/>
        <v>254</v>
      </c>
      <c r="F10" s="161">
        <f t="shared" si="2"/>
        <v>0</v>
      </c>
      <c r="G10" s="161">
        <f t="shared" si="2"/>
        <v>0</v>
      </c>
      <c r="H10" s="161">
        <f t="shared" si="2"/>
        <v>0</v>
      </c>
    </row>
    <row r="11" ht="18.75" customHeight="1" spans="1:8">
      <c r="A11" s="162" t="s">
        <v>1252</v>
      </c>
      <c r="B11" s="160">
        <f t="shared" si="1"/>
        <v>226</v>
      </c>
      <c r="C11" s="163"/>
      <c r="D11" s="163"/>
      <c r="E11" s="163">
        <v>226</v>
      </c>
      <c r="F11" s="163"/>
      <c r="G11" s="163"/>
      <c r="H11" s="163"/>
    </row>
    <row r="12" ht="18.75" customHeight="1" spans="1:8">
      <c r="A12" s="162" t="s">
        <v>1260</v>
      </c>
      <c r="B12" s="160">
        <f t="shared" si="1"/>
        <v>28</v>
      </c>
      <c r="C12" s="163"/>
      <c r="D12" s="163"/>
      <c r="E12" s="163">
        <v>28</v>
      </c>
      <c r="F12" s="163"/>
      <c r="G12" s="163"/>
      <c r="H12" s="163"/>
    </row>
    <row r="13" ht="18.75" customHeight="1" spans="1:8">
      <c r="A13" s="162" t="s">
        <v>1266</v>
      </c>
      <c r="B13" s="160">
        <f t="shared" si="1"/>
        <v>0</v>
      </c>
      <c r="C13" s="163"/>
      <c r="D13" s="163"/>
      <c r="E13" s="163"/>
      <c r="F13" s="163"/>
      <c r="G13" s="163"/>
      <c r="H13" s="163"/>
    </row>
    <row r="14" ht="18.75" customHeight="1" spans="1:8">
      <c r="A14" s="159" t="s">
        <v>1271</v>
      </c>
      <c r="B14" s="160">
        <f t="shared" si="1"/>
        <v>0</v>
      </c>
      <c r="C14" s="161">
        <f t="shared" ref="C14:H14" si="3">SUM(C15:C16)</f>
        <v>0</v>
      </c>
      <c r="D14" s="161">
        <f t="shared" si="3"/>
        <v>0</v>
      </c>
      <c r="E14" s="161">
        <f t="shared" si="3"/>
        <v>0</v>
      </c>
      <c r="F14" s="161">
        <f t="shared" si="3"/>
        <v>0</v>
      </c>
      <c r="G14" s="161">
        <f t="shared" si="3"/>
        <v>0</v>
      </c>
      <c r="H14" s="161">
        <f t="shared" si="3"/>
        <v>0</v>
      </c>
    </row>
    <row r="15" ht="18.75" customHeight="1" spans="1:8">
      <c r="A15" s="159" t="s">
        <v>1273</v>
      </c>
      <c r="B15" s="160">
        <f t="shared" si="1"/>
        <v>0</v>
      </c>
      <c r="C15" s="163"/>
      <c r="D15" s="163"/>
      <c r="E15" s="163"/>
      <c r="F15" s="163"/>
      <c r="G15" s="163"/>
      <c r="H15" s="163"/>
    </row>
    <row r="16" ht="18.75" customHeight="1" spans="1:8">
      <c r="A16" s="159" t="s">
        <v>1283</v>
      </c>
      <c r="B16" s="160">
        <f t="shared" si="1"/>
        <v>0</v>
      </c>
      <c r="C16" s="163"/>
      <c r="D16" s="163"/>
      <c r="E16" s="163"/>
      <c r="F16" s="163"/>
      <c r="G16" s="163"/>
      <c r="H16" s="163"/>
    </row>
    <row r="17" ht="18.75" customHeight="1" spans="1:8">
      <c r="A17" s="159" t="s">
        <v>1293</v>
      </c>
      <c r="B17" s="160">
        <f t="shared" si="1"/>
        <v>2127</v>
      </c>
      <c r="C17" s="161">
        <f t="shared" ref="C17:H17" si="4">SUM(C18:C27)</f>
        <v>2127</v>
      </c>
      <c r="D17" s="161">
        <f t="shared" si="4"/>
        <v>0</v>
      </c>
      <c r="E17" s="161">
        <f t="shared" si="4"/>
        <v>0</v>
      </c>
      <c r="F17" s="161">
        <f t="shared" si="4"/>
        <v>0</v>
      </c>
      <c r="G17" s="161">
        <f t="shared" si="4"/>
        <v>0</v>
      </c>
      <c r="H17" s="161">
        <f t="shared" si="4"/>
        <v>0</v>
      </c>
    </row>
    <row r="18" ht="18.75" customHeight="1" spans="1:8">
      <c r="A18" s="159" t="s">
        <v>1296</v>
      </c>
      <c r="B18" s="160">
        <f t="shared" si="1"/>
        <v>2127</v>
      </c>
      <c r="C18" s="163">
        <v>2127</v>
      </c>
      <c r="D18" s="163"/>
      <c r="E18" s="163"/>
      <c r="F18" s="163"/>
      <c r="G18" s="163"/>
      <c r="H18" s="163"/>
    </row>
    <row r="19" ht="18.75" customHeight="1" spans="1:8">
      <c r="A19" s="159" t="s">
        <v>1316</v>
      </c>
      <c r="B19" s="160">
        <f t="shared" si="1"/>
        <v>0</v>
      </c>
      <c r="C19" s="163"/>
      <c r="D19" s="163"/>
      <c r="E19" s="163"/>
      <c r="F19" s="163"/>
      <c r="G19" s="163"/>
      <c r="H19" s="163"/>
    </row>
    <row r="20" ht="18.75" customHeight="1" spans="1:8">
      <c r="A20" s="159" t="s">
        <v>1318</v>
      </c>
      <c r="B20" s="160">
        <f t="shared" si="1"/>
        <v>0</v>
      </c>
      <c r="C20" s="163"/>
      <c r="D20" s="163"/>
      <c r="E20" s="163"/>
      <c r="F20" s="163"/>
      <c r="G20" s="163"/>
      <c r="H20" s="163"/>
    </row>
    <row r="21" ht="18.75" customHeight="1" spans="1:8">
      <c r="A21" s="159" t="s">
        <v>1319</v>
      </c>
      <c r="B21" s="160">
        <f t="shared" si="1"/>
        <v>0</v>
      </c>
      <c r="C21" s="163"/>
      <c r="D21" s="163"/>
      <c r="E21" s="163"/>
      <c r="F21" s="163"/>
      <c r="G21" s="163"/>
      <c r="H21" s="163"/>
    </row>
    <row r="22" ht="18.75" customHeight="1" spans="1:8">
      <c r="A22" s="159" t="s">
        <v>1503</v>
      </c>
      <c r="B22" s="160">
        <f t="shared" si="1"/>
        <v>0</v>
      </c>
      <c r="C22" s="163"/>
      <c r="D22" s="163"/>
      <c r="E22" s="163"/>
      <c r="F22" s="163"/>
      <c r="G22" s="163"/>
      <c r="H22" s="163"/>
    </row>
    <row r="23" ht="18.75" customHeight="1" spans="1:8">
      <c r="A23" s="159" t="s">
        <v>1329</v>
      </c>
      <c r="B23" s="160">
        <f t="shared" si="1"/>
        <v>0</v>
      </c>
      <c r="C23" s="163"/>
      <c r="D23" s="163"/>
      <c r="E23" s="163"/>
      <c r="F23" s="163"/>
      <c r="G23" s="163"/>
      <c r="H23" s="163"/>
    </row>
    <row r="24" ht="18.75" customHeight="1" spans="1:8">
      <c r="A24" s="159" t="s">
        <v>1331</v>
      </c>
      <c r="B24" s="160">
        <f t="shared" si="1"/>
        <v>0</v>
      </c>
      <c r="C24" s="163"/>
      <c r="D24" s="163"/>
      <c r="E24" s="163"/>
      <c r="F24" s="163"/>
      <c r="G24" s="163"/>
      <c r="H24" s="163"/>
    </row>
    <row r="25" ht="18.75" customHeight="1" spans="1:8">
      <c r="A25" s="159" t="s">
        <v>1333</v>
      </c>
      <c r="B25" s="160">
        <f t="shared" si="1"/>
        <v>0</v>
      </c>
      <c r="C25" s="163"/>
      <c r="D25" s="163"/>
      <c r="E25" s="163"/>
      <c r="F25" s="163"/>
      <c r="G25" s="163"/>
      <c r="H25" s="163"/>
    </row>
    <row r="26" ht="18.75" customHeight="1" spans="1:8">
      <c r="A26" s="159" t="s">
        <v>1335</v>
      </c>
      <c r="B26" s="160">
        <f t="shared" si="1"/>
        <v>0</v>
      </c>
      <c r="C26" s="163"/>
      <c r="D26" s="163"/>
      <c r="E26" s="163"/>
      <c r="F26" s="163"/>
      <c r="G26" s="163"/>
      <c r="H26" s="163"/>
    </row>
    <row r="27" ht="18.75" customHeight="1" spans="1:8">
      <c r="A27" s="159" t="s">
        <v>1337</v>
      </c>
      <c r="B27" s="160">
        <f t="shared" si="1"/>
        <v>0</v>
      </c>
      <c r="C27" s="163"/>
      <c r="D27" s="163"/>
      <c r="E27" s="163"/>
      <c r="F27" s="163"/>
      <c r="G27" s="163"/>
      <c r="H27" s="163"/>
    </row>
    <row r="28" ht="18.75" customHeight="1" spans="1:8">
      <c r="A28" s="159" t="s">
        <v>1339</v>
      </c>
      <c r="B28" s="160">
        <f t="shared" si="1"/>
        <v>0</v>
      </c>
      <c r="C28" s="161">
        <f t="shared" ref="C28:H28" si="5">SUM(C29:C33)</f>
        <v>0</v>
      </c>
      <c r="D28" s="161">
        <f t="shared" si="5"/>
        <v>0</v>
      </c>
      <c r="E28" s="161">
        <f t="shared" si="5"/>
        <v>0</v>
      </c>
      <c r="F28" s="161">
        <f t="shared" si="5"/>
        <v>0</v>
      </c>
      <c r="G28" s="161">
        <f t="shared" si="5"/>
        <v>0</v>
      </c>
      <c r="H28" s="161">
        <f t="shared" si="5"/>
        <v>0</v>
      </c>
    </row>
    <row r="29" ht="18.75" customHeight="1" spans="1:8">
      <c r="A29" s="159" t="s">
        <v>1340</v>
      </c>
      <c r="B29" s="160">
        <f t="shared" si="1"/>
        <v>0</v>
      </c>
      <c r="C29" s="163"/>
      <c r="D29" s="163"/>
      <c r="E29" s="163"/>
      <c r="F29" s="163"/>
      <c r="G29" s="163"/>
      <c r="H29" s="163"/>
    </row>
    <row r="30" ht="18.75" customHeight="1" spans="1:8">
      <c r="A30" s="164" t="s">
        <v>1344</v>
      </c>
      <c r="B30" s="160">
        <f t="shared" si="1"/>
        <v>0</v>
      </c>
      <c r="C30" s="163"/>
      <c r="D30" s="163"/>
      <c r="E30" s="163"/>
      <c r="F30" s="163"/>
      <c r="G30" s="163"/>
      <c r="H30" s="163"/>
    </row>
    <row r="31" ht="18.75" customHeight="1" spans="1:8">
      <c r="A31" s="164" t="s">
        <v>1347</v>
      </c>
      <c r="B31" s="160">
        <f t="shared" si="1"/>
        <v>0</v>
      </c>
      <c r="C31" s="163"/>
      <c r="D31" s="163"/>
      <c r="E31" s="163"/>
      <c r="F31" s="163"/>
      <c r="G31" s="163"/>
      <c r="H31" s="163"/>
    </row>
    <row r="32" ht="18.75" customHeight="1" spans="1:8">
      <c r="A32" s="165" t="s">
        <v>1504</v>
      </c>
      <c r="B32" s="160">
        <f t="shared" si="1"/>
        <v>0</v>
      </c>
      <c r="C32" s="163"/>
      <c r="D32" s="163"/>
      <c r="E32" s="163"/>
      <c r="F32" s="163"/>
      <c r="G32" s="163"/>
      <c r="H32" s="163"/>
    </row>
    <row r="33" ht="18.75" customHeight="1" spans="1:8">
      <c r="A33" s="165" t="s">
        <v>1505</v>
      </c>
      <c r="B33" s="160">
        <f t="shared" si="1"/>
        <v>0</v>
      </c>
      <c r="C33" s="163"/>
      <c r="D33" s="163"/>
      <c r="E33" s="163"/>
      <c r="F33" s="163"/>
      <c r="G33" s="163"/>
      <c r="H33" s="163"/>
    </row>
    <row r="34" ht="18.75" customHeight="1" spans="1:8">
      <c r="A34" s="162" t="s">
        <v>1351</v>
      </c>
      <c r="B34" s="160">
        <f t="shared" si="1"/>
        <v>0</v>
      </c>
      <c r="C34" s="161">
        <f t="shared" ref="C34:H34" si="6">SUM(C35:C42)</f>
        <v>0</v>
      </c>
      <c r="D34" s="161">
        <f t="shared" si="6"/>
        <v>0</v>
      </c>
      <c r="E34" s="161">
        <f t="shared" si="6"/>
        <v>0</v>
      </c>
      <c r="F34" s="161">
        <f t="shared" si="6"/>
        <v>0</v>
      </c>
      <c r="G34" s="161">
        <f t="shared" si="6"/>
        <v>0</v>
      </c>
      <c r="H34" s="161">
        <f t="shared" si="6"/>
        <v>0</v>
      </c>
    </row>
    <row r="35" ht="18.75" customHeight="1" spans="1:8">
      <c r="A35" s="164" t="s">
        <v>1352</v>
      </c>
      <c r="B35" s="160">
        <f t="shared" si="1"/>
        <v>0</v>
      </c>
      <c r="C35" s="163"/>
      <c r="D35" s="163"/>
      <c r="E35" s="163"/>
      <c r="F35" s="163"/>
      <c r="G35" s="163"/>
      <c r="H35" s="163"/>
    </row>
    <row r="36" ht="18.75" customHeight="1" spans="1:8">
      <c r="A36" s="164" t="s">
        <v>1355</v>
      </c>
      <c r="B36" s="160">
        <f t="shared" si="1"/>
        <v>0</v>
      </c>
      <c r="C36" s="163"/>
      <c r="D36" s="163"/>
      <c r="E36" s="163"/>
      <c r="F36" s="163"/>
      <c r="G36" s="163"/>
      <c r="H36" s="163"/>
    </row>
    <row r="37" ht="18.75" customHeight="1" spans="1:8">
      <c r="A37" s="164" t="s">
        <v>1359</v>
      </c>
      <c r="B37" s="160">
        <f t="shared" si="1"/>
        <v>0</v>
      </c>
      <c r="C37" s="163"/>
      <c r="D37" s="163"/>
      <c r="E37" s="163"/>
      <c r="F37" s="163"/>
      <c r="G37" s="163"/>
      <c r="H37" s="163"/>
    </row>
    <row r="38" ht="18.75" customHeight="1" spans="1:8">
      <c r="A38" s="164" t="s">
        <v>1368</v>
      </c>
      <c r="B38" s="160">
        <f t="shared" si="1"/>
        <v>0</v>
      </c>
      <c r="C38" s="163"/>
      <c r="D38" s="163"/>
      <c r="E38" s="163"/>
      <c r="F38" s="163"/>
      <c r="G38" s="163"/>
      <c r="H38" s="163"/>
    </row>
    <row r="39" ht="18.75" customHeight="1" spans="1:8">
      <c r="A39" s="164" t="s">
        <v>1375</v>
      </c>
      <c r="B39" s="160">
        <f t="shared" si="1"/>
        <v>0</v>
      </c>
      <c r="C39" s="163"/>
      <c r="D39" s="163"/>
      <c r="E39" s="163"/>
      <c r="F39" s="163"/>
      <c r="G39" s="163"/>
      <c r="H39" s="163"/>
    </row>
    <row r="40" ht="18.75" customHeight="1" spans="1:8">
      <c r="A40" s="164" t="s">
        <v>1384</v>
      </c>
      <c r="B40" s="160">
        <f t="shared" si="1"/>
        <v>0</v>
      </c>
      <c r="C40" s="163"/>
      <c r="D40" s="163"/>
      <c r="E40" s="163"/>
      <c r="F40" s="163"/>
      <c r="G40" s="163"/>
      <c r="H40" s="163"/>
    </row>
    <row r="41" ht="18.75" customHeight="1" spans="1:8">
      <c r="A41" s="164" t="s">
        <v>1386</v>
      </c>
      <c r="B41" s="160">
        <f t="shared" si="1"/>
        <v>0</v>
      </c>
      <c r="C41" s="163"/>
      <c r="D41" s="163"/>
      <c r="E41" s="163"/>
      <c r="F41" s="163"/>
      <c r="G41" s="163"/>
      <c r="H41" s="163"/>
    </row>
    <row r="42" ht="18.75" customHeight="1" spans="1:8">
      <c r="A42" s="164" t="s">
        <v>1388</v>
      </c>
      <c r="B42" s="160">
        <f t="shared" si="1"/>
        <v>0</v>
      </c>
      <c r="C42" s="163"/>
      <c r="D42" s="163"/>
      <c r="E42" s="163"/>
      <c r="F42" s="163"/>
      <c r="G42" s="163"/>
      <c r="H42" s="163"/>
    </row>
    <row r="43" ht="18.75" customHeight="1" spans="1:8">
      <c r="A43" s="162" t="s">
        <v>1389</v>
      </c>
      <c r="B43" s="160">
        <f t="shared" si="1"/>
        <v>0</v>
      </c>
      <c r="C43" s="161">
        <f t="shared" ref="C43:H43" si="7">SUM(C44)</f>
        <v>0</v>
      </c>
      <c r="D43" s="161">
        <f t="shared" si="7"/>
        <v>0</v>
      </c>
      <c r="E43" s="161">
        <f t="shared" si="7"/>
        <v>0</v>
      </c>
      <c r="F43" s="161">
        <f t="shared" si="7"/>
        <v>0</v>
      </c>
      <c r="G43" s="161">
        <f t="shared" si="7"/>
        <v>0</v>
      </c>
      <c r="H43" s="161">
        <f t="shared" si="7"/>
        <v>0</v>
      </c>
    </row>
    <row r="44" ht="18.75" customHeight="1" spans="1:8">
      <c r="A44" s="164" t="s">
        <v>1390</v>
      </c>
      <c r="B44" s="160">
        <f t="shared" si="1"/>
        <v>0</v>
      </c>
      <c r="C44" s="163"/>
      <c r="D44" s="163"/>
      <c r="E44" s="163"/>
      <c r="F44" s="163"/>
      <c r="G44" s="163"/>
      <c r="H44" s="163"/>
    </row>
    <row r="45" ht="18.75" customHeight="1" spans="1:8">
      <c r="A45" s="162" t="s">
        <v>1393</v>
      </c>
      <c r="B45" s="160">
        <f t="shared" si="1"/>
        <v>293</v>
      </c>
      <c r="C45" s="161">
        <f t="shared" ref="C45:H45" si="8">SUM(C46:C48)</f>
        <v>0</v>
      </c>
      <c r="D45" s="161">
        <f t="shared" si="8"/>
        <v>0</v>
      </c>
      <c r="E45" s="161">
        <f t="shared" si="8"/>
        <v>293</v>
      </c>
      <c r="F45" s="161">
        <f t="shared" si="8"/>
        <v>0</v>
      </c>
      <c r="G45" s="161">
        <f t="shared" si="8"/>
        <v>0</v>
      </c>
      <c r="H45" s="161">
        <f t="shared" si="8"/>
        <v>0</v>
      </c>
    </row>
    <row r="46" ht="18.75" customHeight="1" spans="1:8">
      <c r="A46" s="164" t="s">
        <v>1395</v>
      </c>
      <c r="B46" s="160">
        <f t="shared" si="1"/>
        <v>0</v>
      </c>
      <c r="C46" s="163"/>
      <c r="D46" s="163"/>
      <c r="E46" s="163"/>
      <c r="F46" s="163"/>
      <c r="G46" s="163"/>
      <c r="H46" s="163"/>
    </row>
    <row r="47" ht="18.75" customHeight="1" spans="1:8">
      <c r="A47" s="164" t="s">
        <v>1399</v>
      </c>
      <c r="B47" s="160">
        <f t="shared" si="1"/>
        <v>0</v>
      </c>
      <c r="C47" s="163"/>
      <c r="D47" s="163"/>
      <c r="E47" s="163"/>
      <c r="F47" s="163"/>
      <c r="G47" s="163"/>
      <c r="H47" s="163"/>
    </row>
    <row r="48" ht="18.75" customHeight="1" spans="1:8">
      <c r="A48" s="166" t="s">
        <v>1409</v>
      </c>
      <c r="B48" s="167">
        <f t="shared" si="1"/>
        <v>293</v>
      </c>
      <c r="C48" s="168"/>
      <c r="D48" s="168"/>
      <c r="E48" s="168">
        <v>293</v>
      </c>
      <c r="F48" s="168"/>
      <c r="G48" s="168"/>
      <c r="H48" s="168"/>
    </row>
    <row r="49" ht="18.75" customHeight="1" spans="1:8">
      <c r="A49" s="162" t="s">
        <v>1421</v>
      </c>
      <c r="B49" s="160">
        <f t="shared" si="1"/>
        <v>431</v>
      </c>
      <c r="C49" s="169">
        <v>145</v>
      </c>
      <c r="D49" s="169"/>
      <c r="E49" s="169">
        <v>286</v>
      </c>
      <c r="F49" s="169"/>
      <c r="G49" s="169"/>
      <c r="H49" s="169"/>
    </row>
    <row r="50" ht="18.75" customHeight="1" spans="1:8">
      <c r="A50" s="162" t="s">
        <v>1437</v>
      </c>
      <c r="B50" s="160">
        <f t="shared" si="1"/>
        <v>0</v>
      </c>
      <c r="C50" s="169"/>
      <c r="D50" s="169"/>
      <c r="E50" s="169"/>
      <c r="F50" s="169"/>
      <c r="G50" s="169"/>
      <c r="H50" s="169"/>
    </row>
    <row r="51" ht="18.75" customHeight="1" spans="1:8">
      <c r="A51" s="170" t="s">
        <v>1453</v>
      </c>
      <c r="B51" s="160">
        <f t="shared" si="1"/>
        <v>2</v>
      </c>
      <c r="C51" s="169"/>
      <c r="D51" s="169"/>
      <c r="E51" s="169">
        <v>2</v>
      </c>
      <c r="F51" s="169"/>
      <c r="G51" s="169"/>
      <c r="H51" s="169"/>
    </row>
    <row r="52" ht="20.25" customHeight="1" spans="1:8">
      <c r="A52" s="170"/>
      <c r="B52" s="171"/>
      <c r="C52" s="171"/>
      <c r="D52" s="171"/>
      <c r="E52" s="171"/>
      <c r="F52" s="171"/>
      <c r="G52" s="171"/>
      <c r="H52" s="171"/>
    </row>
    <row r="53" ht="20.25" customHeight="1" spans="1:8">
      <c r="A53" s="170"/>
      <c r="B53" s="171"/>
      <c r="C53" s="171"/>
      <c r="D53" s="171"/>
      <c r="E53" s="171"/>
      <c r="F53" s="171"/>
      <c r="G53" s="171"/>
      <c r="H53" s="171"/>
    </row>
    <row r="54" ht="20.25" customHeight="1" spans="1:8">
      <c r="A54" s="172" t="s">
        <v>1044</v>
      </c>
      <c r="B54" s="160">
        <f>C54+D54+E54+F54+G54+H54</f>
        <v>3108</v>
      </c>
      <c r="C54" s="173">
        <f t="shared" ref="C54:H54" si="9">C6+C10+C14+C17+C28+C34+C43+C45+C49+C50+C51</f>
        <v>2272</v>
      </c>
      <c r="D54" s="173">
        <f t="shared" si="9"/>
        <v>0</v>
      </c>
      <c r="E54" s="173">
        <f t="shared" si="9"/>
        <v>836</v>
      </c>
      <c r="F54" s="173">
        <f t="shared" si="9"/>
        <v>0</v>
      </c>
      <c r="G54" s="173">
        <f t="shared" si="9"/>
        <v>0</v>
      </c>
      <c r="H54" s="173">
        <f t="shared" si="9"/>
        <v>0</v>
      </c>
    </row>
    <row r="55" ht="20.25" customHeight="1" spans="2:8">
      <c r="B55" s="174"/>
      <c r="C55" s="174"/>
      <c r="D55" s="174"/>
      <c r="E55" s="174"/>
      <c r="F55" s="174"/>
      <c r="G55" s="174"/>
      <c r="H55" s="174"/>
    </row>
  </sheetData>
  <mergeCells count="9">
    <mergeCell ref="A2:H2"/>
    <mergeCell ref="A4:A5"/>
    <mergeCell ref="B4:B5"/>
    <mergeCell ref="C4:C5"/>
    <mergeCell ref="D4:D5"/>
    <mergeCell ref="E4:E5"/>
    <mergeCell ref="F4:F5"/>
    <mergeCell ref="G4:G5"/>
    <mergeCell ref="H4:H5"/>
  </mergeCells>
  <printOptions horizontalCentered="1"/>
  <pageMargins left="0.47" right="0.47" top="0.59" bottom="0.47" header="0.31" footer="0.31"/>
  <pageSetup paperSize="9" scale="7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目录</vt:lpstr>
      <vt:lpstr>23溪一般收入</vt:lpstr>
      <vt:lpstr>23溪一般支出</vt:lpstr>
      <vt:lpstr>23溪平衡表</vt:lpstr>
      <vt:lpstr>23溪支出经济分类</vt:lpstr>
      <vt:lpstr>23溪三公经费</vt:lpstr>
      <vt:lpstr>溪一般债券限额余额表。</vt:lpstr>
      <vt:lpstr>23溪基金收支</vt:lpstr>
      <vt:lpstr>23溪基金来源</vt:lpstr>
      <vt:lpstr>溪专项债券限额余额表。</vt:lpstr>
      <vt:lpstr>23溪国资收支</vt:lpstr>
      <vt:lpstr>23溪国资收入</vt:lpstr>
      <vt:lpstr>23溪国资支出</vt:lpstr>
      <vt:lpstr>23社保收入。</vt:lpstr>
      <vt:lpstr>23社保支出。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suger</dc:creator>
  <cp:lastModifiedBy>樹</cp:lastModifiedBy>
  <dcterms:created xsi:type="dcterms:W3CDTF">2023-02-22T05:54:00Z</dcterms:created>
  <cp:lastPrinted>2023-02-21T06:43:00Z</cp:lastPrinted>
  <dcterms:modified xsi:type="dcterms:W3CDTF">2024-10-23T01:55:17Z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3A08E8CD31BD483B961F0E55617FC685_13</vt:lpwstr>
  </property>
  <property fmtid="{D5CDD505-2E9C-101B-9397-08002B2CF9AE}" pid="3" name="KSOProductBuildVer">
    <vt:lpwstr>2052-12.1.0.18608</vt:lpwstr>
  </property>
</Properties>
</file>