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溪湖区" sheetId="2" r:id="rId1"/>
    <sheet name="Sheet1" sheetId="1" r:id="rId2"/>
  </sheets>
  <externalReferences>
    <externalReference r:id="rId3"/>
  </externalReferences>
  <calcPr calcId="144525" iterate="1" iterateCount="100" iterateDelta="0.001"/>
</workbook>
</file>

<file path=xl/sharedStrings.xml><?xml version="1.0" encoding="utf-8"?>
<sst xmlns="http://schemas.openxmlformats.org/spreadsheetml/2006/main" count="46">
  <si>
    <t>2021年度溪湖区政府性基金预算转移性收支决算表</t>
  </si>
  <si>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</si>
  <si>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</si>
  <si>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</si>
  <si>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</si>
  <si>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</si>
  <si>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</si>
  <si>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政府性基金预算年终结余</t>
  </si>
  <si>
    <t xml:space="preserve">  政府性基金转移支付收入</t>
  </si>
  <si>
    <t>支　　出　　总　　计　</t>
  </si>
  <si>
    <t xml:space="preserve">    文化旅游体育与传媒</t>
  </si>
  <si>
    <t xml:space="preserve">    社会保障和就业</t>
  </si>
  <si>
    <t xml:space="preserve">    其他收入</t>
  </si>
  <si>
    <t>政府性基金预算上年结余</t>
  </si>
  <si>
    <t>收　　入　　总　　计　</t>
  </si>
  <si>
    <t>2021年度本溪市政府性基金预算转移性收支决算表</t>
  </si>
  <si>
    <t>政府性基金预算补助下级支出</t>
  </si>
  <si>
    <t xml:space="preserve">  政府性基金转移支付支出</t>
  </si>
  <si>
    <t xml:space="preserve">    科学技术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</si>
  <si>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</si>
  <si>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</si>
  <si>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</si>
  <si>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</si>
  <si>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</si>
  <si>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其他支出</t>
  </si>
  <si>
    <t>政府性基金预算下级上解收入</t>
  </si>
  <si>
    <t>政府性基金预算上解上级支出</t>
  </si>
  <si>
    <t>待偿债置换专项债券上年结余</t>
  </si>
  <si>
    <t>政府性基金预算调入资金</t>
  </si>
  <si>
    <t>政府性基金预算调出资金</t>
  </si>
  <si>
    <t xml:space="preserve">  一般公共预算调入</t>
  </si>
  <si>
    <t xml:space="preserve">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</si>
  <si>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</si>
  <si>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</si>
  <si>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</si>
  <si>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</si>
  <si>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</si>
  <si>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 xml:space="preserve">  抗疫特别国债还本支出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</si>
  <si>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</si>
  <si>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</si>
  <si>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</si>
  <si>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</si>
  <si>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政府性基金预算省补助计划单列市支出</t>
  </si>
  <si>
    <t>政府性基金预算计划单列市上解省收入</t>
  </si>
  <si>
    <t>政府性基金预算计划单列市上解省支出</t>
  </si>
  <si>
    <t>待偿债置换专项债券结余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</si>
</sst>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8"/>
      <name val="黑体"/>
      <charset val="134"/>
    </font>
    <font>
      <b/>
      <sz val="12"/>
      <name val="宋体"/>
      <charset val="134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635;&#20915;&#31639;\2021&#24180;&#24635;&#20915;&#31639;\2021&#24180;&#24405;&#20837;&#34920;&#26368;&#21518;&#23548;&#20986;\&#26412;&#28330;&#24066;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223850</v>
          </cell>
        </row>
        <row r="6">
          <cell r="O6">
            <v>253761</v>
          </cell>
        </row>
        <row r="6">
          <cell r="Y6">
            <v>0</v>
          </cell>
        </row>
        <row r="7">
          <cell r="D7">
            <v>0</v>
          </cell>
        </row>
        <row r="7">
          <cell r="P7">
            <v>0</v>
          </cell>
        </row>
        <row r="8">
          <cell r="D8">
            <v>35</v>
          </cell>
        </row>
        <row r="8">
          <cell r="P8">
            <v>0</v>
          </cell>
        </row>
        <row r="9">
          <cell r="D9">
            <v>0</v>
          </cell>
        </row>
        <row r="9">
          <cell r="P9">
            <v>0</v>
          </cell>
        </row>
        <row r="10">
          <cell r="D10">
            <v>19126</v>
          </cell>
        </row>
        <row r="10">
          <cell r="P10">
            <v>0</v>
          </cell>
        </row>
        <row r="11">
          <cell r="D11">
            <v>446</v>
          </cell>
        </row>
        <row r="11">
          <cell r="P11">
            <v>0</v>
          </cell>
        </row>
        <row r="12">
          <cell r="D12">
            <v>0</v>
          </cell>
        </row>
        <row r="12">
          <cell r="P12">
            <v>0</v>
          </cell>
        </row>
        <row r="13">
          <cell r="D13">
            <v>0</v>
          </cell>
        </row>
        <row r="13">
          <cell r="P13">
            <v>0</v>
          </cell>
        </row>
        <row r="14">
          <cell r="D14">
            <v>0</v>
          </cell>
        </row>
        <row r="14">
          <cell r="P14">
            <v>0</v>
          </cell>
        </row>
        <row r="15">
          <cell r="D15">
            <v>0</v>
          </cell>
        </row>
        <row r="15">
          <cell r="P15">
            <v>0</v>
          </cell>
        </row>
        <row r="16">
          <cell r="D16">
            <v>0</v>
          </cell>
        </row>
        <row r="16">
          <cell r="P16">
            <v>0</v>
          </cell>
        </row>
        <row r="17">
          <cell r="D17">
            <v>0</v>
          </cell>
        </row>
        <row r="17">
          <cell r="P17">
            <v>0</v>
          </cell>
        </row>
        <row r="18">
          <cell r="D18">
            <v>0</v>
          </cell>
        </row>
        <row r="18">
          <cell r="P18">
            <v>0</v>
          </cell>
        </row>
        <row r="19">
          <cell r="D19">
            <v>60</v>
          </cell>
        </row>
        <row r="19">
          <cell r="P19">
            <v>0</v>
          </cell>
        </row>
        <row r="20">
          <cell r="D20">
            <v>0</v>
          </cell>
        </row>
        <row r="20">
          <cell r="P20">
            <v>0</v>
          </cell>
        </row>
        <row r="21">
          <cell r="D21">
            <v>762</v>
          </cell>
        </row>
        <row r="21">
          <cell r="P21">
            <v>0</v>
          </cell>
        </row>
        <row r="22">
          <cell r="D22">
            <v>0</v>
          </cell>
        </row>
        <row r="22">
          <cell r="P22">
            <v>0</v>
          </cell>
        </row>
        <row r="23">
          <cell r="D23">
            <v>0</v>
          </cell>
        </row>
        <row r="23">
          <cell r="P23">
            <v>0</v>
          </cell>
        </row>
        <row r="24">
          <cell r="D24">
            <v>0</v>
          </cell>
        </row>
        <row r="24">
          <cell r="P24">
            <v>0</v>
          </cell>
        </row>
        <row r="25">
          <cell r="D25">
            <v>0</v>
          </cell>
        </row>
        <row r="25">
          <cell r="P25">
            <v>0</v>
          </cell>
        </row>
        <row r="26">
          <cell r="D26">
            <v>0</v>
          </cell>
        </row>
        <row r="26">
          <cell r="P26">
            <v>0</v>
          </cell>
        </row>
        <row r="27">
          <cell r="D27">
            <v>0</v>
          </cell>
        </row>
        <row r="27">
          <cell r="P27">
            <v>0</v>
          </cell>
        </row>
        <row r="28">
          <cell r="D28">
            <v>0</v>
          </cell>
        </row>
        <row r="28">
          <cell r="P28">
            <v>0</v>
          </cell>
        </row>
        <row r="31">
          <cell r="D31">
            <v>0</v>
          </cell>
        </row>
        <row r="31">
          <cell r="P31">
            <v>0</v>
          </cell>
        </row>
        <row r="32">
          <cell r="D32">
            <v>1985</v>
          </cell>
        </row>
        <row r="32">
          <cell r="P32">
            <v>0</v>
          </cell>
        </row>
        <row r="33">
          <cell r="D33">
            <v>0</v>
          </cell>
        </row>
        <row r="33">
          <cell r="P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tabSelected="1" workbookViewId="0">
      <selection activeCell="B25" sqref="B25"/>
    </sheetView>
  </sheetViews>
  <sheetFormatPr defaultColWidth="9" defaultRowHeight="13.5" outlineLevelCol="3"/>
  <cols>
    <col min="1" max="1" width="31.25" customWidth="1"/>
    <col min="3" max="3" width="33.25" customWidth="1"/>
    <col min="4" max="4" width="10.75" customWidth="1"/>
  </cols>
  <sheetData>
    <row r="1" s="11" customFormat="1" ht="21" customHeight="1" spans="1:4">
      <c r="A1" s="12" t="s">
        <v>0</v>
      </c>
      <c r="B1" s="13"/>
      <c r="C1" s="13"/>
      <c r="D1" s="13"/>
    </row>
    <row r="2" s="11" customFormat="1" ht="21" customHeight="1" spans="1:4">
      <c r="A2" s="14" t="s">
        <v>1</v>
      </c>
      <c r="B2" s="14"/>
      <c r="C2" s="14"/>
      <c r="D2" s="14"/>
    </row>
    <row r="3" s="11" customFormat="1" ht="21" customHeight="1" spans="1:4">
      <c r="A3" s="15" t="s">
        <v>2</v>
      </c>
      <c r="B3" s="15" t="s">
        <v>3</v>
      </c>
      <c r="C3" s="15" t="s">
        <v>2</v>
      </c>
      <c r="D3" s="15" t="s">
        <v>3</v>
      </c>
    </row>
    <row r="4" s="11" customFormat="1" ht="21" customHeight="1" spans="1:4">
      <c r="A4" s="15" t="s">
        <v>4</v>
      </c>
      <c r="B4" s="16">
        <v>10015</v>
      </c>
      <c r="C4" s="15" t="s">
        <v>5</v>
      </c>
      <c r="D4" s="16">
        <v>8883</v>
      </c>
    </row>
    <row r="5" s="11" customFormat="1" ht="21" customHeight="1" spans="1:4">
      <c r="A5" s="15" t="s">
        <v>6</v>
      </c>
      <c r="B5" s="16">
        <v>678</v>
      </c>
      <c r="C5" s="15" t="s">
        <v>7</v>
      </c>
      <c r="D5" s="16">
        <v>2435</v>
      </c>
    </row>
    <row r="6" s="11" customFormat="1" ht="21" customHeight="1" spans="1:4">
      <c r="A6" s="15" t="s">
        <v>8</v>
      </c>
      <c r="B6" s="16">
        <v>678</v>
      </c>
      <c r="C6" s="15" t="s">
        <v>9</v>
      </c>
      <c r="D6" s="16">
        <v>11318</v>
      </c>
    </row>
    <row r="7" s="11" customFormat="1" ht="21" customHeight="1" spans="1:4">
      <c r="A7" s="15" t="s">
        <v>10</v>
      </c>
      <c r="B7" s="16">
        <v>1</v>
      </c>
      <c r="C7" s="17"/>
      <c r="D7" s="17"/>
    </row>
    <row r="8" s="11" customFormat="1" ht="21" customHeight="1" spans="1:4">
      <c r="A8" s="15" t="s">
        <v>11</v>
      </c>
      <c r="B8" s="16">
        <v>303</v>
      </c>
      <c r="C8" s="17"/>
      <c r="D8" s="17"/>
    </row>
    <row r="9" s="11" customFormat="1" ht="21" customHeight="1" spans="1:4">
      <c r="A9" s="15" t="s">
        <v>12</v>
      </c>
      <c r="B9" s="16">
        <v>374</v>
      </c>
      <c r="C9" s="17"/>
      <c r="D9" s="17"/>
    </row>
    <row r="10" s="11" customFormat="1" ht="21" customHeight="1" spans="1:4">
      <c r="A10" s="15" t="s">
        <v>13</v>
      </c>
      <c r="B10" s="16">
        <v>625</v>
      </c>
      <c r="C10" s="17"/>
      <c r="D10" s="17"/>
    </row>
    <row r="11" s="11" customFormat="1" ht="21" customHeight="1" spans="1:4">
      <c r="A11" s="15" t="s">
        <v>14</v>
      </c>
      <c r="B11" s="16">
        <v>11318</v>
      </c>
      <c r="C11" s="17"/>
      <c r="D11" s="17"/>
    </row>
  </sheetData>
  <mergeCells count="2">
    <mergeCell ref="A1:D1"/>
    <mergeCell ref="A2:D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1"/>
  <sheetViews>
    <sheetView workbookViewId="0">
      <selection activeCell="F5" sqref="F5"/>
    </sheetView>
  </sheetViews>
  <sheetFormatPr defaultColWidth="9" defaultRowHeight="21" customHeight="1" outlineLevelCol="3"/>
  <cols>
    <col min="1" max="1" width="39.2083333333333" style="1" customWidth="1"/>
    <col min="2" max="2" width="10.775" style="1" customWidth="1"/>
    <col min="3" max="3" width="38.2833333333333" style="1" customWidth="1"/>
    <col min="4" max="4" width="11.3333333333333" style="1" customWidth="1"/>
    <col min="5" max="16384" width="9" style="3"/>
  </cols>
  <sheetData>
    <row r="1" s="1" customFormat="1" ht="29" customHeight="1" spans="1:4">
      <c r="A1" s="4" t="s">
        <v>15</v>
      </c>
      <c r="B1" s="4"/>
      <c r="C1" s="4"/>
      <c r="D1" s="4"/>
    </row>
    <row r="2" s="2" customFormat="1" customHeight="1" spans="1:4">
      <c r="A2" s="5" t="s">
        <v>1</v>
      </c>
      <c r="B2" s="5"/>
      <c r="C2" s="5"/>
      <c r="D2" s="5"/>
    </row>
    <row r="3" s="2" customFormat="1" customHeight="1" spans="1:4">
      <c r="A3" s="6" t="s">
        <v>2</v>
      </c>
      <c r="B3" s="6" t="s">
        <v>3</v>
      </c>
      <c r="C3" s="6" t="s">
        <v>2</v>
      </c>
      <c r="D3" s="6" t="s">
        <v>3</v>
      </c>
    </row>
    <row r="4" s="2" customFormat="1" customHeight="1" spans="1:4">
      <c r="A4" s="7" t="s">
        <v>4</v>
      </c>
      <c r="B4" s="8">
        <f>'[1]L10'!C6</f>
        <v>223850</v>
      </c>
      <c r="C4" s="7" t="s">
        <v>5</v>
      </c>
      <c r="D4" s="8">
        <f>'[1]L10'!O6</f>
        <v>253761</v>
      </c>
    </row>
    <row r="5" s="2" customFormat="1" customHeight="1" spans="1:4">
      <c r="A5" s="7" t="s">
        <v>6</v>
      </c>
      <c r="B5" s="8">
        <f>B6</f>
        <v>22414</v>
      </c>
      <c r="C5" s="7" t="s">
        <v>16</v>
      </c>
      <c r="D5" s="8">
        <f>D6</f>
        <v>0</v>
      </c>
    </row>
    <row r="6" s="2" customFormat="1" customHeight="1" spans="1:4">
      <c r="A6" s="7" t="s">
        <v>8</v>
      </c>
      <c r="B6" s="8">
        <f>SUM(B7:B15)</f>
        <v>22414</v>
      </c>
      <c r="C6" s="7" t="s">
        <v>17</v>
      </c>
      <c r="D6" s="8">
        <f>SUM(D7:D15)</f>
        <v>0</v>
      </c>
    </row>
    <row r="7" s="2" customFormat="1" customHeight="1" spans="1:4">
      <c r="A7" s="7" t="s">
        <v>18</v>
      </c>
      <c r="B7" s="8">
        <f>'[1]L10'!D7</f>
        <v>0</v>
      </c>
      <c r="C7" s="7" t="s">
        <v>18</v>
      </c>
      <c r="D7" s="8">
        <f>'[1]L10'!P7</f>
        <v>0</v>
      </c>
    </row>
    <row r="8" s="2" customFormat="1" customHeight="1" spans="1:4">
      <c r="A8" s="7" t="s">
        <v>10</v>
      </c>
      <c r="B8" s="8">
        <f>'[1]L10'!D8+'[1]L10'!D9</f>
        <v>35</v>
      </c>
      <c r="C8" s="7" t="s">
        <v>10</v>
      </c>
      <c r="D8" s="8">
        <f>'[1]L10'!P8+'[1]L10'!P9</f>
        <v>0</v>
      </c>
    </row>
    <row r="9" s="2" customFormat="1" customHeight="1" spans="1:4">
      <c r="A9" s="7" t="s">
        <v>11</v>
      </c>
      <c r="B9" s="8">
        <f>'[1]L10'!D10+'[1]L10'!D11</f>
        <v>19572</v>
      </c>
      <c r="C9" s="7" t="s">
        <v>11</v>
      </c>
      <c r="D9" s="8">
        <f>'[1]L10'!P10+'[1]L10'!P11</f>
        <v>0</v>
      </c>
    </row>
    <row r="10" s="2" customFormat="1" customHeight="1" spans="1:4">
      <c r="A10" s="7" t="s">
        <v>19</v>
      </c>
      <c r="B10" s="8">
        <f>'[1]L10'!D12+'[1]L10'!D13</f>
        <v>0</v>
      </c>
      <c r="C10" s="7" t="s">
        <v>19</v>
      </c>
      <c r="D10" s="8">
        <f>'[1]L10'!P12+'[1]L10'!P13</f>
        <v>0</v>
      </c>
    </row>
    <row r="11" s="2" customFormat="1" customHeight="1" spans="1:4">
      <c r="A11" s="7" t="s">
        <v>20</v>
      </c>
      <c r="B11" s="8">
        <f>'[1]L10'!D14+'[1]L10'!D15+'[1]L10'!D16+'[1]L10'!D17+'[1]L10'!D18</f>
        <v>0</v>
      </c>
      <c r="C11" s="7" t="s">
        <v>20</v>
      </c>
      <c r="D11" s="8">
        <f>'[1]L10'!P14+'[1]L10'!P15+'[1]L10'!P16+'[1]L10'!P17+'[1]L10'!P18</f>
        <v>0</v>
      </c>
    </row>
    <row r="12" s="2" customFormat="1" customHeight="1" spans="1:4">
      <c r="A12" s="7" t="s">
        <v>21</v>
      </c>
      <c r="B12" s="8">
        <f>'[1]L10'!D19+'[1]L10'!D20+'[1]L10'!D21</f>
        <v>822</v>
      </c>
      <c r="C12" s="7" t="s">
        <v>21</v>
      </c>
      <c r="D12" s="8">
        <f>'[1]L10'!P19+'[1]L10'!P20+'[1]L10'!P21</f>
        <v>0</v>
      </c>
    </row>
    <row r="13" s="2" customFormat="1" customHeight="1" spans="1:4">
      <c r="A13" s="7" t="s">
        <v>22</v>
      </c>
      <c r="B13" s="8">
        <f>'[1]L10'!D22+'[1]L10'!D23+'[1]L10'!D24+'[1]L10'!D25+'[1]L10'!D26+'[1]L10'!D27</f>
        <v>0</v>
      </c>
      <c r="C13" s="7" t="s">
        <v>22</v>
      </c>
      <c r="D13" s="8">
        <f>'[1]L10'!P22+'[1]L10'!P23+'[1]L10'!P24+'[1]L10'!P25+'[1]L10'!P26+'[1]L10'!P27</f>
        <v>0</v>
      </c>
    </row>
    <row r="14" s="2" customFormat="1" customHeight="1" spans="1:4">
      <c r="A14" s="7" t="s">
        <v>23</v>
      </c>
      <c r="B14" s="8">
        <f>'[1]L10'!D28</f>
        <v>0</v>
      </c>
      <c r="C14" s="7" t="s">
        <v>23</v>
      </c>
      <c r="D14" s="8">
        <f>'[1]L10'!P28</f>
        <v>0</v>
      </c>
    </row>
    <row r="15" s="2" customFormat="1" customHeight="1" spans="1:4">
      <c r="A15" s="7" t="s">
        <v>12</v>
      </c>
      <c r="B15" s="8">
        <f>'[1]L10'!D31+'[1]L10'!D32+'[1]L10'!D33</f>
        <v>1985</v>
      </c>
      <c r="C15" s="7" t="s">
        <v>24</v>
      </c>
      <c r="D15" s="8">
        <f>'[1]L10'!P31+'[1]L10'!P32+'[1]L10'!P33</f>
        <v>0</v>
      </c>
    </row>
    <row r="16" s="2" customFormat="1" customHeight="1" spans="1:4">
      <c r="A16" s="7" t="s">
        <v>25</v>
      </c>
      <c r="B16" s="8">
        <v>0</v>
      </c>
      <c r="C16" s="7" t="s">
        <v>26</v>
      </c>
      <c r="D16" s="8">
        <v>1294</v>
      </c>
    </row>
    <row r="17" s="2" customFormat="1" customHeight="1" spans="1:4">
      <c r="A17" s="7" t="s">
        <v>27</v>
      </c>
      <c r="B17" s="8">
        <v>0</v>
      </c>
      <c r="C17" s="7"/>
      <c r="D17" s="9"/>
    </row>
    <row r="18" s="1" customFormat="1" customHeight="1" spans="1:4">
      <c r="A18" s="7" t="s">
        <v>13</v>
      </c>
      <c r="B18" s="8">
        <v>38424</v>
      </c>
      <c r="C18" s="7"/>
      <c r="D18" s="9"/>
    </row>
    <row r="19" customHeight="1" spans="1:4">
      <c r="A19" s="7" t="s">
        <v>28</v>
      </c>
      <c r="B19" s="8">
        <f>B20+B21</f>
        <v>24322</v>
      </c>
      <c r="C19" s="7" t="s">
        <v>29</v>
      </c>
      <c r="D19" s="8">
        <v>70546</v>
      </c>
    </row>
    <row r="20" customHeight="1" spans="1:4">
      <c r="A20" s="7" t="s">
        <v>30</v>
      </c>
      <c r="B20" s="8">
        <v>0</v>
      </c>
      <c r="C20" s="7"/>
      <c r="D20" s="10"/>
    </row>
    <row r="21" customHeight="1" spans="1:4">
      <c r="A21" s="7" t="s">
        <v>31</v>
      </c>
      <c r="B21" s="8">
        <v>24322</v>
      </c>
      <c r="C21" s="7"/>
      <c r="D21" s="10"/>
    </row>
    <row r="22" customHeight="1" spans="1:4">
      <c r="A22" s="7" t="s">
        <v>32</v>
      </c>
      <c r="B22" s="8">
        <f t="shared" ref="B22:B25" si="0">B23</f>
        <v>0</v>
      </c>
      <c r="C22" s="7" t="s">
        <v>33</v>
      </c>
      <c r="D22" s="8">
        <f>D23</f>
        <v>213420</v>
      </c>
    </row>
    <row r="23" customHeight="1" spans="1:4">
      <c r="A23" s="7" t="s">
        <v>34</v>
      </c>
      <c r="B23" s="8">
        <f t="shared" si="0"/>
        <v>0</v>
      </c>
      <c r="C23" s="7" t="s">
        <v>35</v>
      </c>
      <c r="D23" s="8">
        <v>213420</v>
      </c>
    </row>
    <row r="24" customHeight="1" spans="1:4">
      <c r="A24" s="7" t="s">
        <v>36</v>
      </c>
      <c r="B24" s="8">
        <v>0</v>
      </c>
      <c r="C24" s="7" t="s">
        <v>37</v>
      </c>
      <c r="D24" s="10"/>
    </row>
    <row r="25" customHeight="1" spans="1:4">
      <c r="A25" s="7" t="s">
        <v>38</v>
      </c>
      <c r="B25" s="8">
        <f t="shared" si="0"/>
        <v>302420</v>
      </c>
      <c r="C25" s="7" t="s">
        <v>39</v>
      </c>
      <c r="D25" s="8">
        <v>0</v>
      </c>
    </row>
    <row r="26" customHeight="1" spans="1:4">
      <c r="A26" s="7" t="s">
        <v>40</v>
      </c>
      <c r="B26" s="8">
        <v>302420</v>
      </c>
      <c r="C26" s="7"/>
      <c r="D26" s="9"/>
    </row>
    <row r="27" customHeight="1" spans="1:4">
      <c r="A27" s="7" t="s">
        <v>41</v>
      </c>
      <c r="B27" s="8">
        <v>0</v>
      </c>
      <c r="C27" s="7" t="s">
        <v>42</v>
      </c>
      <c r="D27" s="8">
        <v>0</v>
      </c>
    </row>
    <row r="28" customHeight="1" spans="1:4">
      <c r="A28" s="7" t="s">
        <v>43</v>
      </c>
      <c r="B28" s="8">
        <v>0</v>
      </c>
      <c r="C28" s="7" t="s">
        <v>44</v>
      </c>
      <c r="D28" s="8">
        <v>0</v>
      </c>
    </row>
    <row r="29" customHeight="1" spans="1:4">
      <c r="A29" s="7"/>
      <c r="B29" s="9"/>
      <c r="C29" s="7" t="s">
        <v>45</v>
      </c>
      <c r="D29" s="8">
        <f>'[1]L10'!Y6</f>
        <v>0</v>
      </c>
    </row>
    <row r="30" customHeight="1" spans="1:4">
      <c r="A30" s="7"/>
      <c r="B30" s="9"/>
      <c r="C30" s="7" t="s">
        <v>7</v>
      </c>
      <c r="D30" s="8">
        <f>B31-D4-D5-D16-D19-D22-D25-D27-D28-D29</f>
        <v>72409</v>
      </c>
    </row>
    <row r="31" customHeight="1" spans="1:4">
      <c r="A31" s="6" t="s">
        <v>14</v>
      </c>
      <c r="B31" s="8">
        <f>SUM(B4,B5,B16:B19,B22,B25,B27,B28)</f>
        <v>611430</v>
      </c>
      <c r="C31" s="6" t="s">
        <v>9</v>
      </c>
      <c r="D31" s="8">
        <f>SUM(D4,D5,D16,D19,D22,D25,D27:D30)</f>
        <v>611430</v>
      </c>
    </row>
  </sheetData>
  <mergeCells count="2">
    <mergeCell ref="A1:D1"/>
    <mergeCell ref="A2:D2"/>
  </mergeCells>
  <printOptions horizontalCentered="1"/>
  <pageMargins left="0.15625" right="0.118055555555556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溪湖区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2019-07-16T05:31:00Z</dcterms:created>
  <dcterms:modified xsi:type="dcterms:W3CDTF">2022-09-26T08:09:10Z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